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0" windowWidth="12330" windowHeight="11760" tabRatio="860" activeTab="7"/>
  </bookViews>
  <sheets>
    <sheet name="Income Statement" sheetId="2" r:id="rId1"/>
    <sheet name="Detailed Revenue" sheetId="13" r:id="rId2"/>
    <sheet name="Balance Sheet" sheetId="5" r:id="rId3"/>
    <sheet name="Non-GAAP Net Inc" sheetId="10" r:id="rId4"/>
    <sheet name="Non-GAAP Op Inc" sheetId="16" r:id="rId5"/>
    <sheet name="Non-GAAP Op Exp" sheetId="11" r:id="rId6"/>
    <sheet name="Variance Impact" sheetId="17" r:id="rId7"/>
    <sheet name="Operating stats" sheetId="15"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5">#REF!</definedName>
    <definedName name="BalanceSheetActivityQTD_Text_page1_F1" localSheetId="4">#REF!</definedName>
    <definedName name="BalanceSheetActivityQTD_Text_page1_F1" localSheetId="7">#REF!</definedName>
    <definedName name="BalanceSheetActivityQTD_Text_page1_F1" localSheetId="6">#REF!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5">#REF!</definedName>
    <definedName name="BalanceSheetActivityQTD_Text_page1_F2" localSheetId="4">#REF!</definedName>
    <definedName name="BalanceSheetActivityQTD_Text_page1_F2" localSheetId="7">#REF!</definedName>
    <definedName name="BalanceSheetActivityQTD_Text_page1_F2" localSheetId="6">#REF!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5">#REF!</definedName>
    <definedName name="BalanceSheetActivityQTD_Text_page1_F3" localSheetId="4">#REF!</definedName>
    <definedName name="BalanceSheetActivityQTD_Text_page1_F3" localSheetId="7">#REF!</definedName>
    <definedName name="BalanceSheetActivityQTD_Text_page1_F3" localSheetId="6">#REF!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5">#REF!</definedName>
    <definedName name="BalanceSheetActivityQTD_Text_page1_F4" localSheetId="4">#REF!</definedName>
    <definedName name="BalanceSheetActivityQTD_Text_page1_F4" localSheetId="7">#REF!</definedName>
    <definedName name="BalanceSheetActivityQTD_Text_page1_F4" localSheetId="6">#REF!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5">#REF!</definedName>
    <definedName name="BalanceSheetActivityQTD_Text_page1_F5" localSheetId="4">#REF!</definedName>
    <definedName name="BalanceSheetActivityQTD_Text_page1_F5" localSheetId="7">#REF!</definedName>
    <definedName name="BalanceSheetActivityQTD_Text_page1_F5" localSheetId="6">#REF!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4">[4]!Chart_Label_Update</definedName>
    <definedName name="Chart_Label_Update" localSheetId="6">[4]!Chart_Label_Update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5">#REF!</definedName>
    <definedName name="ConsolidatedBalanceSheets1_List_Page1_B1" localSheetId="4">#REF!</definedName>
    <definedName name="ConsolidatedBalanceSheets1_List_Page1_B1" localSheetId="7">#REF!</definedName>
    <definedName name="ConsolidatedBalanceSheets1_List_Page1_B1" localSheetId="6">#REF!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5">#REF!</definedName>
    <definedName name="ConsolidatedBalanceSheets1_Text_Page1_H1P1T1" localSheetId="4">#REF!</definedName>
    <definedName name="ConsolidatedBalanceSheets1_Text_Page1_H1P1T1" localSheetId="7">#REF!</definedName>
    <definedName name="ConsolidatedBalanceSheets1_Text_Page1_H1P1T1" localSheetId="6">#REF!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5">#REF!</definedName>
    <definedName name="ConsolidatedBalanceSheets1_Text_Page1_H1P1T2" localSheetId="4">#REF!</definedName>
    <definedName name="ConsolidatedBalanceSheets1_Text_Page1_H1P1T2" localSheetId="7">#REF!</definedName>
    <definedName name="ConsolidatedBalanceSheets1_Text_Page1_H1P1T2" localSheetId="6">#REF!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5">#REF!</definedName>
    <definedName name="ConsolidatedBalanceSheets1_Text_Page1_H1P1T3" localSheetId="4">#REF!</definedName>
    <definedName name="ConsolidatedBalanceSheets1_Text_Page1_H1P1T3" localSheetId="7">#REF!</definedName>
    <definedName name="ConsolidatedBalanceSheets1_Text_Page1_H1P1T3" localSheetId="6">#REF!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5">#REF!</definedName>
    <definedName name="Page1" localSheetId="4">#REF!</definedName>
    <definedName name="Page1" localSheetId="7">#REF!</definedName>
    <definedName name="Page1" localSheetId="6">#REF!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5">#REF!</definedName>
    <definedName name="Page2" localSheetId="4">#REF!</definedName>
    <definedName name="Page2" localSheetId="7">#REF!</definedName>
    <definedName name="Page2" localSheetId="6">#REF!</definedName>
    <definedName name="Page2">#REF!</definedName>
    <definedName name="Page3" localSheetId="2">'[1]Segment to Legal'!$AA$13</definedName>
    <definedName name="Page3" localSheetId="1">'[1]Segment to Legal'!$AA$13</definedName>
    <definedName name="Page3">'[2]Segment to Legal'!$AA$13</definedName>
    <definedName name="Page4" localSheetId="1">#REF!</definedName>
    <definedName name="Page4" localSheetId="4">#REF!</definedName>
    <definedName name="Page4" localSheetId="7">#REF!</definedName>
    <definedName name="Page4" localSheetId="6">#REF!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5">#REF!</definedName>
    <definedName name="PageA" localSheetId="4">#REF!</definedName>
    <definedName name="PageA" localSheetId="7">#REF!</definedName>
    <definedName name="PageA" localSheetId="6">#REF!</definedName>
    <definedName name="PageA">#REF!</definedName>
    <definedName name="_xlnm.Print_Area" localSheetId="2">'Balance Sheet'!$A$1:$H$49</definedName>
    <definedName name="_xlnm.Print_Area" localSheetId="1">'Detailed Revenue'!$A$1:$H$46</definedName>
    <definedName name="_xlnm.Print_Area" localSheetId="0">'Income Statement'!$A$1:$F$64</definedName>
    <definedName name="_xlnm.Print_Area" localSheetId="3">'Non-GAAP Net Inc'!$A$1:$H$98</definedName>
    <definedName name="_xlnm.Print_Area" localSheetId="5">'Non-GAAP Op Exp'!$A$1:$H$68</definedName>
    <definedName name="_xlnm.Print_Area" localSheetId="4">'Non-GAAP Op Inc'!$A$1:$H$86</definedName>
    <definedName name="_xlnm.Print_Area" localSheetId="6">'Variance Impact'!$A$1:$O$24</definedName>
    <definedName name="_xlnm.Print_Titles" localSheetId="3">'Non-GAAP Net Inc'!$1:$10</definedName>
    <definedName name="_xlnm.Print_Titles" localSheetId="5">'Non-GAAP Op Exp'!$1:$5</definedName>
    <definedName name="_xlnm.Print_Titles" localSheetId="4">'Non-GAAP Op Inc'!$1:$7</definedName>
    <definedName name="_xlnm.Print_Titles" localSheetId="6">'Variance Impact'!$1:$4</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5">#REF!</definedName>
    <definedName name="QuarterlyRevenueDetail_List_Page1_B1" localSheetId="4">#REF!</definedName>
    <definedName name="QuarterlyRevenueDetail_List_Page1_B1" localSheetId="7">#REF!</definedName>
    <definedName name="QuarterlyRevenueDetail_List_Page1_B1" localSheetId="6">#REF!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5">#REF!</definedName>
    <definedName name="QuarterlyRevenueDetail_List_Page1_B2" localSheetId="4">#REF!</definedName>
    <definedName name="QuarterlyRevenueDetail_List_Page1_B2" localSheetId="7">#REF!</definedName>
    <definedName name="QuarterlyRevenueDetail_List_Page1_B2" localSheetId="6">#REF!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5">#REF!</definedName>
    <definedName name="QuarterlyRevenueDetail_Text_Page1_H1P1T1" localSheetId="4">#REF!</definedName>
    <definedName name="QuarterlyRevenueDetail_Text_Page1_H1P1T1" localSheetId="7">#REF!</definedName>
    <definedName name="QuarterlyRevenueDetail_Text_Page1_H1P1T1" localSheetId="6">#REF!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5">#REF!</definedName>
    <definedName name="QuarterlyRevenueDetail_Text_Page1_H1P1T2" localSheetId="4">#REF!</definedName>
    <definedName name="QuarterlyRevenueDetail_Text_Page1_H1P1T2" localSheetId="7">#REF!</definedName>
    <definedName name="QuarterlyRevenueDetail_Text_Page1_H1P1T2" localSheetId="6">#REF!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5">#REF!</definedName>
    <definedName name="QuarterlyRevenueDetail_Text_Page1_H1P1T3" localSheetId="4">#REF!</definedName>
    <definedName name="QuarterlyRevenueDetail_Text_Page1_H1P1T3" localSheetId="7">#REF!</definedName>
    <definedName name="QuarterlyRevenueDetail_Text_Page1_H1P1T3" localSheetId="6">#REF!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5">#REF!</definedName>
    <definedName name="QuarterlyRevenueDetail_Text_Page1_H1P1T4" localSheetId="4">#REF!</definedName>
    <definedName name="QuarterlyRevenueDetail_Text_Page1_H1P1T4" localSheetId="7">#REF!</definedName>
    <definedName name="QuarterlyRevenueDetail_Text_Page1_H1P1T4" localSheetId="6">#REF!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5">#REF!</definedName>
    <definedName name="QuarterlyTrendsRevenuesandExpenses_List_Page1_B1" localSheetId="4">#REF!</definedName>
    <definedName name="QuarterlyTrendsRevenuesandExpenses_List_Page1_B1" localSheetId="7">#REF!</definedName>
    <definedName name="QuarterlyTrendsRevenuesandExpenses_List_Page1_B1" localSheetId="6">#REF!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5">#REF!</definedName>
    <definedName name="QuarterlyTrendsRevenuesandExpenses_List_Page1_B2" localSheetId="4">#REF!</definedName>
    <definedName name="QuarterlyTrendsRevenuesandExpenses_List_Page1_B2" localSheetId="7">#REF!</definedName>
    <definedName name="QuarterlyTrendsRevenuesandExpenses_List_Page1_B2" localSheetId="6">#REF!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5">#REF!</definedName>
    <definedName name="QuarterlyTrendsRevenuesandExpenses_Text_Page1_H1P1T1" localSheetId="4">#REF!</definedName>
    <definedName name="QuarterlyTrendsRevenuesandExpenses_Text_Page1_H1P1T1" localSheetId="7">#REF!</definedName>
    <definedName name="QuarterlyTrendsRevenuesandExpenses_Text_Page1_H1P1T1" localSheetId="6">#REF!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5">#REF!</definedName>
    <definedName name="QuarterlyTrendsRevenuesandExpenses_Text_Page1_H1P1T2" localSheetId="4">#REF!</definedName>
    <definedName name="QuarterlyTrendsRevenuesandExpenses_Text_Page1_H1P1T2" localSheetId="7">#REF!</definedName>
    <definedName name="QuarterlyTrendsRevenuesandExpenses_Text_Page1_H1P1T2" localSheetId="6">#REF!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5">#REF!</definedName>
    <definedName name="QuarterlyTrendsRevenuesandExpenses_Text_Page1_H1P1T3" localSheetId="4">#REF!</definedName>
    <definedName name="QuarterlyTrendsRevenuesandExpenses_Text_Page1_H1P1T3" localSheetId="7">#REF!</definedName>
    <definedName name="QuarterlyTrendsRevenuesandExpenses_Text_Page1_H1P1T3" localSheetId="6">#REF!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5">#REF!</definedName>
    <definedName name="QuarterlyTrendsRevenuesandExpenses_Text_Page1_H1P1T4" localSheetId="4">#REF!</definedName>
    <definedName name="QuarterlyTrendsRevenuesandExpenses_Text_Page1_H1P1T4" localSheetId="7">#REF!</definedName>
    <definedName name="QuarterlyTrendsRevenuesandExpenses_Text_Page1_H1P1T4" localSheetId="6">#REF!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1">#REF!</definedName>
    <definedName name="shiv" localSheetId="4">#REF!</definedName>
    <definedName name="shiv" localSheetId="7">#REF!</definedName>
    <definedName name="shiv" localSheetId="6">#REF!</definedName>
    <definedName name="shiv">#REF!</definedName>
    <definedName name="Text" localSheetId="1">#REF!</definedName>
    <definedName name="Text" localSheetId="0">#REF!</definedName>
    <definedName name="Text" localSheetId="3">#REF!</definedName>
    <definedName name="Text" localSheetId="5">#REF!</definedName>
    <definedName name="Text" localSheetId="4">#REF!</definedName>
    <definedName name="Text" localSheetId="7">#REF!</definedName>
    <definedName name="Text" localSheetId="6">#REF!</definedName>
    <definedName name="Text">#REF!</definedName>
    <definedName name="upstDataMap" localSheetId="4">#REF!</definedName>
    <definedName name="upstDataMap" localSheetId="7">#REF!</definedName>
    <definedName name="upstDataMap" localSheetId="6">#REF!</definedName>
    <definedName name="upstDataMap">#REF!</definedName>
  </definedNames>
  <calcPr calcId="145621"/>
</workbook>
</file>

<file path=xl/calcChain.xml><?xml version="1.0" encoding="utf-8"?>
<calcChain xmlns="http://schemas.openxmlformats.org/spreadsheetml/2006/main">
  <c r="E13" i="17" l="1"/>
  <c r="E12" i="17"/>
  <c r="E11" i="17"/>
  <c r="E47" i="5"/>
  <c r="C8" i="17" l="1"/>
  <c r="B8" i="17"/>
  <c r="C9" i="17"/>
  <c r="G10" i="11"/>
  <c r="E10" i="11"/>
  <c r="C10" i="11"/>
  <c r="G10" i="16"/>
  <c r="E10" i="16"/>
  <c r="C10" i="16"/>
  <c r="C12" i="17" l="1"/>
  <c r="C13" i="17"/>
  <c r="C11" i="17"/>
  <c r="G22" i="11"/>
  <c r="G22" i="16"/>
  <c r="C22" i="16"/>
  <c r="E32" i="15" l="1"/>
  <c r="E30" i="15"/>
  <c r="E18" i="15"/>
  <c r="E22" i="11"/>
  <c r="E22" i="16"/>
  <c r="E24" i="10"/>
  <c r="E27" i="10" s="1"/>
  <c r="G47" i="5"/>
  <c r="G32" i="5"/>
  <c r="G37" i="5" s="1"/>
  <c r="G15" i="5"/>
  <c r="G21" i="5" s="1"/>
  <c r="E42" i="13"/>
  <c r="E36" i="13"/>
  <c r="E26" i="13"/>
  <c r="E20" i="13"/>
  <c r="E14" i="13"/>
  <c r="E30" i="13" l="1"/>
  <c r="E46" i="13" s="1"/>
  <c r="E34" i="10"/>
  <c r="G48" i="5"/>
  <c r="O13" i="17" l="1"/>
  <c r="O12" i="17"/>
  <c r="O11" i="17"/>
  <c r="L13" i="17"/>
  <c r="L12" i="17"/>
  <c r="L11" i="17"/>
  <c r="I13" i="17"/>
  <c r="I12" i="17"/>
  <c r="I11" i="17"/>
  <c r="F13" i="17"/>
  <c r="F11" i="17"/>
  <c r="N14" i="17"/>
  <c r="K14" i="17"/>
  <c r="H14" i="17"/>
  <c r="C14" i="17"/>
  <c r="F12" i="17"/>
  <c r="B9" i="17"/>
  <c r="C24" i="10"/>
  <c r="C27" i="10" s="1"/>
  <c r="C34" i="10" s="1"/>
  <c r="C36" i="13"/>
  <c r="B16" i="2" s="1"/>
  <c r="B11" i="17" s="1"/>
  <c r="B14" i="17" s="1"/>
  <c r="F18" i="2"/>
  <c r="D18" i="2"/>
  <c r="B18" i="2"/>
  <c r="B13" i="17" s="1"/>
  <c r="G36" i="13"/>
  <c r="F16" i="2" s="1"/>
  <c r="D16" i="2"/>
  <c r="C22" i="11"/>
  <c r="D33" i="2"/>
  <c r="E12" i="11" s="1"/>
  <c r="E24" i="11" s="1"/>
  <c r="B33" i="2"/>
  <c r="C12" i="11" s="1"/>
  <c r="G18" i="15"/>
  <c r="C18" i="15"/>
  <c r="E15" i="5"/>
  <c r="E21" i="5" s="1"/>
  <c r="G24" i="10"/>
  <c r="G27" i="10" s="1"/>
  <c r="G42" i="13"/>
  <c r="C30" i="15"/>
  <c r="C32" i="15" s="1"/>
  <c r="G7" i="15"/>
  <c r="E7" i="15"/>
  <c r="D13" i="2"/>
  <c r="D12" i="2"/>
  <c r="D10" i="2"/>
  <c r="G8" i="13"/>
  <c r="G10" i="10" s="1"/>
  <c r="G7" i="13"/>
  <c r="G9" i="10" s="1"/>
  <c r="G9" i="16" s="1"/>
  <c r="G9" i="11" s="1"/>
  <c r="G6" i="15" s="1"/>
  <c r="E8" i="13"/>
  <c r="E10" i="10" s="1"/>
  <c r="E7" i="13"/>
  <c r="E9" i="10" s="1"/>
  <c r="E9" i="16" s="1"/>
  <c r="E9" i="11" s="1"/>
  <c r="E6" i="15" s="1"/>
  <c r="C8" i="13"/>
  <c r="E6" i="5" s="1"/>
  <c r="C7" i="13"/>
  <c r="C9" i="10" s="1"/>
  <c r="C9" i="16" s="1"/>
  <c r="C9" i="11" s="1"/>
  <c r="C6" i="15" s="1"/>
  <c r="G14" i="13"/>
  <c r="G26" i="13"/>
  <c r="D17" i="2"/>
  <c r="C7" i="15"/>
  <c r="F10" i="2"/>
  <c r="F12" i="2"/>
  <c r="F13" i="2"/>
  <c r="F17" i="2"/>
  <c r="F33" i="2"/>
  <c r="G12" i="11" s="1"/>
  <c r="G24" i="11" s="1"/>
  <c r="G20" i="13"/>
  <c r="G30" i="13" s="1"/>
  <c r="B10" i="2"/>
  <c r="B12" i="2"/>
  <c r="B13" i="2"/>
  <c r="C42" i="13"/>
  <c r="B17" i="2" s="1"/>
  <c r="B12" i="17" s="1"/>
  <c r="G30" i="15"/>
  <c r="G32" i="15" s="1"/>
  <c r="C26" i="13"/>
  <c r="C20" i="13"/>
  <c r="C14" i="13"/>
  <c r="E32" i="5"/>
  <c r="E37" i="5" s="1"/>
  <c r="E48" i="5" s="1"/>
  <c r="C24" i="11" l="1"/>
  <c r="O14" i="17"/>
  <c r="G46" i="13"/>
  <c r="D14" i="2"/>
  <c r="D20" i="2" s="1"/>
  <c r="C10" i="10"/>
  <c r="L14" i="17"/>
  <c r="C30" i="13"/>
  <c r="C46" i="13" s="1"/>
  <c r="F14" i="2"/>
  <c r="F20" i="2" s="1"/>
  <c r="F35" i="2" s="1"/>
  <c r="B14" i="2"/>
  <c r="B20" i="2" s="1"/>
  <c r="C27" i="16" s="1"/>
  <c r="E5" i="5"/>
  <c r="I14" i="17"/>
  <c r="E14" i="17"/>
  <c r="F14" i="17" s="1"/>
  <c r="E27" i="16" l="1"/>
  <c r="D35" i="2"/>
  <c r="E12" i="16" s="1"/>
  <c r="E24" i="16" s="1"/>
  <c r="B35" i="2"/>
  <c r="C12" i="16" s="1"/>
  <c r="G27" i="16"/>
  <c r="G12" i="16"/>
  <c r="F43" i="2"/>
  <c r="F46" i="2" s="1"/>
  <c r="F50" i="2" s="1"/>
  <c r="D43" i="2"/>
  <c r="D46" i="2" s="1"/>
  <c r="D50" i="2" s="1"/>
  <c r="E12" i="10" s="1"/>
  <c r="E29" i="10" s="1"/>
  <c r="E29" i="16" l="1"/>
  <c r="E31" i="16"/>
  <c r="B43" i="2"/>
  <c r="B46" i="2" s="1"/>
  <c r="B50" i="2" s="1"/>
  <c r="D53" i="2"/>
  <c r="D54" i="2"/>
  <c r="E32" i="10" s="1"/>
  <c r="E36" i="10" s="1"/>
  <c r="G12" i="10"/>
  <c r="G29" i="10" s="1"/>
  <c r="F54" i="2"/>
  <c r="G32" i="10" s="1"/>
  <c r="G36" i="10" s="1"/>
  <c r="F53" i="2"/>
  <c r="C29" i="16"/>
  <c r="C24" i="16"/>
  <c r="C31" i="16" s="1"/>
  <c r="G24" i="16"/>
  <c r="G31" i="16" s="1"/>
  <c r="G29" i="16"/>
  <c r="B53" i="2" l="1"/>
  <c r="B54" i="2"/>
  <c r="C32" i="10" s="1"/>
  <c r="C36" i="10" s="1"/>
  <c r="C12" i="10"/>
  <c r="C29" i="10" s="1"/>
</calcChain>
</file>

<file path=xl/sharedStrings.xml><?xml version="1.0" encoding="utf-8"?>
<sst xmlns="http://schemas.openxmlformats.org/spreadsheetml/2006/main" count="267" uniqueCount="202">
  <si>
    <t>Revenue Detail</t>
  </si>
  <si>
    <t>(in millions)</t>
  </si>
  <si>
    <t>(unaudited)</t>
  </si>
  <si>
    <t xml:space="preserve">       Transaction rebates </t>
  </si>
  <si>
    <t xml:space="preserve">       Brokerage, clearance and exchange fees </t>
  </si>
  <si>
    <t>(in millions, except per share amounts)</t>
  </si>
  <si>
    <t>Transaction rebates</t>
  </si>
  <si>
    <t>Brokerage, clearance and exchange fees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</si>
  <si>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</si>
  <si>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</si>
  <si>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</si>
  <si>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</si>
  <si>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</si>
  <si>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</si>
  <si>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</si>
  <si>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</si>
  <si>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</si>
  <si>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</si>
  <si>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</si>
  <si>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Weighted-average common shares outstanding</t>
  </si>
  <si>
    <t>Assets</t>
  </si>
  <si>
    <t>Current assets:</t>
  </si>
  <si>
    <t>Cash and cash equivalents</t>
  </si>
  <si>
    <t>Restricted cash</t>
  </si>
  <si>
    <t>Financial investments, at fair value</t>
  </si>
  <si>
    <t>Receivables, net</t>
  </si>
  <si>
    <t>Default funds and margin deposits</t>
  </si>
  <si>
    <t>Other current assets</t>
  </si>
  <si>
    <t>Total current assets</t>
  </si>
  <si>
    <t>Property and equipment, net</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</si>
  <si>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</si>
  <si>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</si>
  <si>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</si>
  <si>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</si>
  <si>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</si>
  <si>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</si>
  <si>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</si>
  <si>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</si>
  <si>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</si>
  <si>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</si>
  <si>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</si>
  <si>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Total current liabilities</t>
  </si>
  <si>
    <t>Debt obligations</t>
  </si>
  <si>
    <t>Non-current deferred revenue</t>
  </si>
  <si>
    <t>Other non-current liabilities</t>
  </si>
  <si>
    <t>Total liabilities</t>
  </si>
  <si>
    <t xml:space="preserve">Commitments and contingencies </t>
  </si>
  <si>
    <t>Equity</t>
  </si>
  <si>
    <t>Total liabilities and equity</t>
  </si>
  <si>
    <t>Interest expense</t>
  </si>
  <si>
    <t>Interest income</t>
  </si>
  <si>
    <t xml:space="preserve">Three Months Ended </t>
  </si>
  <si>
    <t>Non-GAAP adjustments:</t>
  </si>
  <si>
    <t>Total non-GAAP adjustments, net of tax</t>
  </si>
  <si>
    <t>Total adjustments from non-GAAP net income above</t>
  </si>
  <si>
    <t>Non-GAAP operating income</t>
  </si>
  <si>
    <t>Non-GAAP operating expenses</t>
  </si>
  <si>
    <t>Three Months Ended</t>
  </si>
  <si>
    <t>Revenues:</t>
  </si>
  <si>
    <t>Operating Expenses:</t>
  </si>
  <si>
    <t>Market Services</t>
  </si>
  <si>
    <t>Information Services</t>
  </si>
  <si>
    <t>Total Information Services revenues</t>
  </si>
  <si>
    <t xml:space="preserve">Condensed Consolidated Balance Sheets </t>
  </si>
  <si>
    <t>Non-GAAP diluted earnings per share</t>
  </si>
  <si>
    <t>Per share information:</t>
  </si>
  <si>
    <t>Operating Expenses to Non-GAAP Net Income, Diluted Earnings Per Share, Operating Income, and Operating Expenses</t>
  </si>
  <si>
    <t>Total non-GAAP adjustments</t>
  </si>
  <si>
    <t>Common stock</t>
  </si>
  <si>
    <t>Additional paid-in capital</t>
  </si>
  <si>
    <t>Common stock in treasury, at cost</t>
  </si>
  <si>
    <t>Accumulated other comprehensive loss</t>
  </si>
  <si>
    <t>Retained earnings</t>
  </si>
  <si>
    <t>Quarterly Key Drivers Detail</t>
  </si>
  <si>
    <t/>
  </si>
  <si>
    <t>U.S. Equity Options</t>
  </si>
  <si>
    <t>Total industry average daily volume (in millions)</t>
  </si>
  <si>
    <t>Cash Equity Trading</t>
  </si>
  <si>
    <t>Matched share volume (in billions)</t>
  </si>
  <si>
    <t>Average daily number of equity trades</t>
  </si>
  <si>
    <t>Total average daily value of shares traded (in billions)</t>
  </si>
  <si>
    <t>Initial public offerings</t>
  </si>
  <si>
    <t>New listings</t>
  </si>
  <si>
    <t>Number of listed companies</t>
  </si>
  <si>
    <t>Market Technology</t>
  </si>
  <si>
    <t>Index Licensing and Services revenues</t>
  </si>
  <si>
    <t>Nasdaq stockholders' equity:</t>
  </si>
  <si>
    <t>Non-GAAP net income attributable to Nasdaq</t>
  </si>
  <si>
    <t>Equity Derivative Trading and Clearing Revenues</t>
  </si>
  <si>
    <t>Transaction-based expenses:</t>
  </si>
  <si>
    <t xml:space="preserve">      Total net equity derivative trading and clearing revenues</t>
  </si>
  <si>
    <t>Cash Equity Trading Revenues</t>
  </si>
  <si>
    <t xml:space="preserve">      Total net cash equity trading revenues</t>
  </si>
  <si>
    <t>Total Net Market Services revenues</t>
  </si>
  <si>
    <t>Total Market Services revenues less transaction-based expenses</t>
  </si>
  <si>
    <t>Revenues less transaction-based expenses</t>
  </si>
  <si>
    <t>Equity Derivative Trading and Clearing</t>
  </si>
  <si>
    <t>Total average daily volume fixed income contracts</t>
  </si>
  <si>
    <t>Exchanges that comprise Nasdaq Nordic and Nasdaq Baltic</t>
  </si>
  <si>
    <t>Data Products revenues</t>
  </si>
  <si>
    <t>Nasdaq BX Options Market matched market share</t>
  </si>
  <si>
    <t>Total matched market share executed on Nasdaq's exchanges</t>
  </si>
  <si>
    <t>Total market share executed on Nasdaq's exchanges</t>
  </si>
  <si>
    <t>Restructuring charges</t>
  </si>
  <si>
    <t xml:space="preserve">U.S. fixed income notional trading volume (in billions) </t>
  </si>
  <si>
    <t>Net loss attributable to noncontrolling interests</t>
  </si>
  <si>
    <t>Nasdaq Nordic and Nasdaq Baltic options and futures</t>
  </si>
  <si>
    <t>Total U.S.-listed securities</t>
  </si>
  <si>
    <t>Total industry average daily share volume (in billions)</t>
  </si>
  <si>
    <t>Nasdaq Nordic and Nasdaq Baltic securities</t>
  </si>
  <si>
    <t xml:space="preserve"> Total U.S. Fixed Income</t>
  </si>
  <si>
    <t>Nasdaq Nordic and Nasdaq Baltic fixed income</t>
  </si>
  <si>
    <t>Corporate Solutions revenues</t>
  </si>
  <si>
    <t>Nasdaq, Inc.</t>
  </si>
  <si>
    <t xml:space="preserve"> MARKET SERVICES REVENUES</t>
  </si>
  <si>
    <t xml:space="preserve"> INFORMATION SERVICES REVENUES</t>
  </si>
  <si>
    <t xml:space="preserve">Total non-GAAP adjustments </t>
  </si>
  <si>
    <t>Cash dividends declared per common share</t>
  </si>
  <si>
    <t>Basic</t>
  </si>
  <si>
    <t xml:space="preserve">  Revenues less transaction-based expenses</t>
  </si>
  <si>
    <r>
      <t xml:space="preserve">Amortization expense of acquired intangible assets </t>
    </r>
    <r>
      <rPr>
        <vertAlign val="superscript"/>
        <sz val="10"/>
        <rFont val="Verdana"/>
        <family val="2"/>
      </rPr>
      <t>(1)</t>
    </r>
  </si>
  <si>
    <t>Other investment income</t>
  </si>
  <si>
    <t>Deferred tax liabilities</t>
  </si>
  <si>
    <t>Deferred tax assets</t>
  </si>
  <si>
    <t xml:space="preserve">Revenues less transaction-based expenses </t>
  </si>
  <si>
    <t>December 31,</t>
  </si>
  <si>
    <t>U.S. GAAP operating income</t>
  </si>
  <si>
    <t>U.S. GAAP operating expenses</t>
  </si>
  <si>
    <t>Trade Management Services Revenues</t>
  </si>
  <si>
    <t xml:space="preserve">Fixed Income and Commodities Trading and Clearing Revenues </t>
  </si>
  <si>
    <t>Nasdaq PHLX Options Market matched market share</t>
  </si>
  <si>
    <t>Fixed Income and Commodities Trading and Clearing</t>
  </si>
  <si>
    <t xml:space="preserve">       Total net fixed income and commodities trading and clearing revenues</t>
  </si>
  <si>
    <t>Total Corporate Services revenues</t>
  </si>
  <si>
    <t xml:space="preserve"> MARKET TECHNOLOGY REVENUES</t>
  </si>
  <si>
    <t>Listings Services revenues</t>
  </si>
  <si>
    <t xml:space="preserve"> CORPORATE SERVICES REVENUES</t>
  </si>
  <si>
    <t>Corporate Services</t>
  </si>
  <si>
    <t xml:space="preserve">Market Technology </t>
  </si>
  <si>
    <r>
      <t xml:space="preserve">Regulatory matters </t>
    </r>
    <r>
      <rPr>
        <vertAlign val="superscript"/>
        <sz val="10"/>
        <rFont val="Verdana"/>
        <family val="2"/>
      </rPr>
      <t>(4)</t>
    </r>
  </si>
  <si>
    <t>Net income (loss) from unconsolidated investees</t>
  </si>
  <si>
    <t>Income (loss) before income taxes</t>
  </si>
  <si>
    <t xml:space="preserve">Net income (loss) </t>
  </si>
  <si>
    <t>Net income (loss) attributable to Nasdaq</t>
  </si>
  <si>
    <t>Basic earnings (loss) per share</t>
  </si>
  <si>
    <t>Diluted earnings (loss) per share</t>
  </si>
  <si>
    <t>Asset impairment charges</t>
  </si>
  <si>
    <t>U.S. GAAP net income (loss) attributable to Nasdaq</t>
  </si>
  <si>
    <r>
      <t xml:space="preserve">Executive compensation </t>
    </r>
    <r>
      <rPr>
        <vertAlign val="superscript"/>
        <sz val="10"/>
        <rFont val="Verdana"/>
        <family val="2"/>
      </rPr>
      <t>(6)</t>
    </r>
  </si>
  <si>
    <r>
      <t xml:space="preserve">Executive compensation </t>
    </r>
    <r>
      <rPr>
        <vertAlign val="superscript"/>
        <sz val="10"/>
        <rFont val="Verdana"/>
        <family val="2"/>
      </rPr>
      <t>(5)</t>
    </r>
  </si>
  <si>
    <r>
      <t xml:space="preserve">Sublease loss reserve </t>
    </r>
    <r>
      <rPr>
        <vertAlign val="superscript"/>
        <sz val="10"/>
        <rFont val="Verdana"/>
        <family val="2"/>
      </rPr>
      <t>(7)</t>
    </r>
  </si>
  <si>
    <r>
      <t xml:space="preserve">Asset impairment charges </t>
    </r>
    <r>
      <rPr>
        <vertAlign val="superscript"/>
        <sz val="10"/>
        <rFont val="Verdana"/>
        <family val="2"/>
      </rPr>
      <t>(4)</t>
    </r>
  </si>
  <si>
    <r>
      <t xml:space="preserve">Regulatory matter </t>
    </r>
    <r>
      <rPr>
        <vertAlign val="superscript"/>
        <sz val="10"/>
        <rFont val="Verdana"/>
        <family val="2"/>
      </rPr>
      <t>(5)</t>
    </r>
  </si>
  <si>
    <t>U.S. GAAP diluted earnings (loss) per share</t>
  </si>
  <si>
    <t>Adjustment to GAAP loss per share to include fully diluted 
   weighted average shares</t>
  </si>
  <si>
    <t xml:space="preserve">Income tax provision (benefit) </t>
  </si>
  <si>
    <t xml:space="preserve">   for earnings (loss) per share:</t>
  </si>
  <si>
    <t>Condensed Consolidated Statements of Income (Loss)</t>
  </si>
  <si>
    <r>
      <t xml:space="preserve">Regulatory matter </t>
    </r>
    <r>
      <rPr>
        <vertAlign val="superscript"/>
        <sz val="10"/>
        <rFont val="Verdana"/>
        <family val="2"/>
      </rPr>
      <t>(4)</t>
    </r>
  </si>
  <si>
    <t>ETP assets under management (AUM) tracking Nasdaq indexes (in billions)</t>
  </si>
  <si>
    <t>Total non-trading segment revenues</t>
  </si>
  <si>
    <t>%</t>
  </si>
  <si>
    <t>Total 
Variance</t>
  </si>
  <si>
    <t>Organic 
Impact</t>
  </si>
  <si>
    <t>Total Variance Impact Analysis</t>
  </si>
  <si>
    <t>The Nasdaq Options Market matched market share</t>
  </si>
  <si>
    <t>Market share reported to the FINRA/Nasdaq Trade Reporting Facility</t>
  </si>
  <si>
    <t>Nasdaq</t>
  </si>
  <si>
    <r>
      <t xml:space="preserve">Acquisition 
Impact </t>
    </r>
    <r>
      <rPr>
        <b/>
        <vertAlign val="superscript"/>
        <sz val="10"/>
        <rFont val="Verdana"/>
        <family val="2"/>
      </rPr>
      <t>(1)</t>
    </r>
  </si>
  <si>
    <r>
      <t xml:space="preserve">FX Impact 
@ Prior Year Rates </t>
    </r>
    <r>
      <rPr>
        <b/>
        <vertAlign val="superscript"/>
        <sz val="10"/>
        <rFont val="Verdana"/>
        <family val="2"/>
      </rPr>
      <t>(2)</t>
    </r>
  </si>
  <si>
    <t>$</t>
  </si>
  <si>
    <t>Total Nasdaq stockholders' equity</t>
  </si>
  <si>
    <r>
      <t xml:space="preserve"> Diluted </t>
    </r>
    <r>
      <rPr>
        <vertAlign val="superscript"/>
        <sz val="10"/>
        <rFont val="Verdana"/>
        <family val="2"/>
      </rPr>
      <t>(1)</t>
    </r>
  </si>
  <si>
    <t>Weighted-average diluted common shares outstanding</t>
  </si>
  <si>
    <t>March 31,</t>
  </si>
  <si>
    <r>
      <t xml:space="preserve">Other </t>
    </r>
    <r>
      <rPr>
        <vertAlign val="superscript"/>
        <sz val="10"/>
        <rFont val="Verdana"/>
        <family val="2"/>
      </rPr>
      <t>(8)</t>
    </r>
  </si>
  <si>
    <r>
      <t xml:space="preserve">Non-GAAP adjustment to the income tax provision </t>
    </r>
    <r>
      <rPr>
        <vertAlign val="superscript"/>
        <sz val="10"/>
        <rFont val="Verdana"/>
        <family val="2"/>
      </rPr>
      <t>(9)</t>
    </r>
  </si>
  <si>
    <r>
      <t xml:space="preserve">Sublease loss reserve </t>
    </r>
    <r>
      <rPr>
        <vertAlign val="superscript"/>
        <sz val="10"/>
        <rFont val="Verdana"/>
        <family val="2"/>
      </rPr>
      <t>(6)</t>
    </r>
  </si>
  <si>
    <r>
      <t>Non-GAAP operating margin</t>
    </r>
    <r>
      <rPr>
        <b/>
        <vertAlign val="superscript"/>
        <sz val="10"/>
        <rFont val="Verdana"/>
        <family val="2"/>
      </rPr>
      <t xml:space="preserve"> (8)</t>
    </r>
  </si>
  <si>
    <r>
      <t xml:space="preserve">Merger and strategic initiatives </t>
    </r>
    <r>
      <rPr>
        <vertAlign val="superscript"/>
        <sz val="10"/>
        <rFont val="Verdana"/>
        <family val="2"/>
      </rPr>
      <t>(2)</t>
    </r>
  </si>
  <si>
    <r>
      <t xml:space="preserve">Restructuring charges </t>
    </r>
    <r>
      <rPr>
        <vertAlign val="superscript"/>
        <sz val="10"/>
        <rFont val="Verdana"/>
        <family val="2"/>
      </rPr>
      <t>(3)</t>
    </r>
  </si>
  <si>
    <t>Current portion of debt obligations</t>
  </si>
  <si>
    <r>
      <t xml:space="preserve">Nasdaq ISE Options Market matched market share </t>
    </r>
    <r>
      <rPr>
        <vertAlign val="superscript"/>
        <sz val="10"/>
        <rFont val="Verdana"/>
        <family val="2"/>
      </rPr>
      <t>(1)</t>
    </r>
  </si>
  <si>
    <r>
      <t>Nasdaq GEMX Options Market matched market share</t>
    </r>
    <r>
      <rPr>
        <vertAlign val="superscript"/>
        <sz val="10"/>
        <rFont val="Verdana"/>
        <family val="2"/>
      </rPr>
      <t xml:space="preserve"> (1)</t>
    </r>
  </si>
  <si>
    <r>
      <t xml:space="preserve">Nasdaq MRX Options Market matched market share </t>
    </r>
    <r>
      <rPr>
        <vertAlign val="superscript"/>
        <sz val="10"/>
        <rFont val="Verdana"/>
        <family val="2"/>
      </rPr>
      <t>(1)</t>
    </r>
  </si>
  <si>
    <r>
      <t>Total order value (in millions)</t>
    </r>
    <r>
      <rPr>
        <vertAlign val="superscript"/>
        <sz val="10"/>
        <rFont val="Verdana"/>
        <family val="2"/>
      </rPr>
      <t>(10)</t>
    </r>
  </si>
  <si>
    <r>
      <t>Order intake (in millions)</t>
    </r>
    <r>
      <rPr>
        <vertAlign val="superscript"/>
        <sz val="10"/>
        <rFont val="Verdana"/>
        <family val="2"/>
      </rPr>
      <t>(9)</t>
    </r>
  </si>
  <si>
    <r>
      <t>Exchanges that comprise Nasdaq Nordic and Nasdaq Baltic</t>
    </r>
    <r>
      <rPr>
        <vertAlign val="superscript"/>
        <sz val="10"/>
        <rFont val="Verdana"/>
        <family val="2"/>
      </rPr>
      <t>(8)</t>
    </r>
  </si>
  <si>
    <r>
      <t>Nasdaq</t>
    </r>
    <r>
      <rPr>
        <vertAlign val="superscript"/>
        <sz val="10"/>
        <rFont val="Verdana"/>
        <family val="2"/>
      </rPr>
      <t>(7)</t>
    </r>
  </si>
  <si>
    <r>
      <t>Exchanges that comprise Nasdaq Nordic and Nasdaq Baltic</t>
    </r>
    <r>
      <rPr>
        <vertAlign val="superscript"/>
        <sz val="10"/>
        <rFont val="Verdana"/>
        <family val="2"/>
      </rPr>
      <t>(6)</t>
    </r>
  </si>
  <si>
    <r>
      <t>Nasdaq</t>
    </r>
    <r>
      <rPr>
        <vertAlign val="superscript"/>
        <sz val="10"/>
        <rFont val="Verdana"/>
        <family val="2"/>
      </rPr>
      <t>(5)</t>
    </r>
  </si>
  <si>
    <r>
      <t>Power contracts cleared (TWh)</t>
    </r>
    <r>
      <rPr>
        <vertAlign val="superscript"/>
        <sz val="10"/>
        <rFont val="Verdana"/>
        <family val="2"/>
      </rPr>
      <t>(4)</t>
    </r>
  </si>
  <si>
    <r>
      <t>Total market share</t>
    </r>
    <r>
      <rPr>
        <vertAlign val="superscript"/>
        <sz val="10"/>
        <rFont val="Verdana"/>
        <family val="2"/>
      </rPr>
      <t>(3)</t>
    </r>
  </si>
  <si>
    <r>
      <t>Total average daily volume options and futures contracts</t>
    </r>
    <r>
      <rPr>
        <vertAlign val="superscript"/>
        <sz val="10"/>
        <rFont val="Verdana"/>
        <family val="2"/>
      </rPr>
      <t>(2)</t>
    </r>
  </si>
  <si>
    <t>The Nasdaq Stock Market matched market share</t>
  </si>
  <si>
    <t>Nasdaq PSX matched market share</t>
  </si>
  <si>
    <t>Nasdaq BX matched market share</t>
  </si>
  <si>
    <t>Commodities</t>
  </si>
  <si>
    <t>Number of licensed ETPs</t>
  </si>
  <si>
    <r>
      <t>U.S. GAAP operating margin</t>
    </r>
    <r>
      <rPr>
        <b/>
        <vertAlign val="superscript"/>
        <sz val="10"/>
        <rFont val="Verdana"/>
        <family val="2"/>
      </rPr>
      <t xml:space="preserve"> (7)</t>
    </r>
  </si>
  <si>
    <t>(1) Due to the net loss for the quarter ended December 31, 2016, the diluted earnings (loss) per share calculation excludes 5.7 million of employee stock awards as they were antidilutive.</t>
  </si>
  <si>
    <t xml:space="preserve">Reconciliation of U.S. GAAP Net Income (Loss), Diluted Earnings (Loss) Per Share, Operating Income and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</si>
</sst>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 #,##0.0_);_(* \(#,##0.0\);_(* &quot;-&quot;?_);_(@_)"/>
    <numFmt numFmtId="177" formatCode="0.00_);\(0.00\)"/>
    <numFmt numFmtId="178" formatCode="0.0%"/>
    <numFmt numFmtId="179" formatCode="0.0"/>
    <numFmt numFmtId="180" formatCode="_(* #,##0.00_);_(* \(#,##0.00\);_(* &quot;-&quot;?_);_(@_)"/>
    <numFmt numFmtId="181" formatCode="_(&quot;$&quot;\ #,##0.0_);_(&quot;$&quot;* \(#,##0.0\);_(&quot;$&quot;* &quot;-&quot;??_);_(@_)"/>
    <numFmt numFmtId="182" formatCode="_(&quot;$&quot;\ #,##0_);_(&quot;$&quot;* \(#,##0\);_(&quot;$&quot;* &quot;-&quot;??_);_(@_)"/>
    <numFmt numFmtId="183" formatCode="0%\ ;\(0%\)"/>
  </numFmts>
  <fonts count="64">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7.5"/>
      <name val="Verdana"/>
      <family val="2"/>
    </font>
    <font>
      <sz val="9"/>
      <name val="Verdana"/>
      <family val="2"/>
    </font>
    <font>
      <vertAlign val="superscript"/>
      <sz val="10"/>
      <name val="Verdana"/>
      <family val="2"/>
    </font>
    <font>
      <b/>
      <sz val="10"/>
      <color rgb="FFFF0000"/>
      <name val="Verdana"/>
      <family val="2"/>
    </font>
    <font>
      <b/>
      <sz val="10"/>
      <name val="Arial Unicode MS"/>
      <family val="2"/>
    </font>
    <font>
      <sz val="11"/>
      <color indexed="9"/>
      <name val="Calibri"/>
      <family val="2"/>
    </font>
    <font>
      <sz val="10"/>
      <name val="Arial Unicode MS"/>
      <family val="2"/>
    </font>
    <font>
      <sz val="10"/>
      <color theme="1"/>
      <name val="Calibri"/>
      <family val="2"/>
      <scheme val="minor"/>
    </font>
    <font>
      <u val="doubleAccounting"/>
      <sz val="10"/>
      <name val="Verdana"/>
      <family val="2"/>
    </font>
    <font>
      <sz val="11"/>
      <color rgb="FF000000"/>
      <name val="Calibri"/>
      <family val="2"/>
      <scheme val="minor"/>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diagonal/>
    </border>
    <border>
      <left/>
      <right/>
      <top/>
      <bottom style="thin">
        <color indexed="9"/>
      </bottom>
      <diagonal/>
    </border>
    <border>
      <left/>
      <right style="thin">
        <color indexed="9"/>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s>
  <cellStyleXfs count="335">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4" fillId="0" borderId="0"/>
    <xf numFmtId="0" fontId="21" fillId="0" borderId="0"/>
    <xf numFmtId="0" fontId="22" fillId="0" borderId="0"/>
    <xf numFmtId="0" fontId="14" fillId="0" borderId="0"/>
    <xf numFmtId="0" fontId="23" fillId="0" borderId="0"/>
    <xf numFmtId="0" fontId="19" fillId="0" borderId="0"/>
    <xf numFmtId="0" fontId="14" fillId="0" borderId="0"/>
    <xf numFmtId="0" fontId="21"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26" fillId="3" borderId="0"/>
    <xf numFmtId="0" fontId="26" fillId="3" borderId="0"/>
    <xf numFmtId="0" fontId="23" fillId="0" borderId="0"/>
    <xf numFmtId="0" fontId="22" fillId="0" borderId="0"/>
    <xf numFmtId="0" fontId="23" fillId="0" borderId="0"/>
    <xf numFmtId="0" fontId="19" fillId="0" borderId="0"/>
    <xf numFmtId="0" fontId="21" fillId="0" borderId="0"/>
    <xf numFmtId="0" fontId="19" fillId="0" borderId="0"/>
    <xf numFmtId="0" fontId="23" fillId="0" borderId="0"/>
    <xf numFmtId="0" fontId="19" fillId="0" borderId="0"/>
    <xf numFmtId="0" fontId="23"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9" fillId="0" borderId="0"/>
    <xf numFmtId="0" fontId="19" fillId="0" borderId="0"/>
    <xf numFmtId="0" fontId="21" fillId="0" borderId="0"/>
    <xf numFmtId="0" fontId="19" fillId="0" borderId="0"/>
    <xf numFmtId="0" fontId="23" fillId="0" borderId="0"/>
    <xf numFmtId="0" fontId="19" fillId="0" borderId="0"/>
    <xf numFmtId="0" fontId="23" fillId="0" borderId="0"/>
    <xf numFmtId="0" fontId="22" fillId="0" borderId="0"/>
    <xf numFmtId="0" fontId="22" fillId="0" borderId="0"/>
    <xf numFmtId="0" fontId="26" fillId="3" borderId="0"/>
    <xf numFmtId="0" fontId="26" fillId="3" borderId="0"/>
    <xf numFmtId="0" fontId="23" fillId="0" borderId="0"/>
    <xf numFmtId="0" fontId="23" fillId="0" borderId="0"/>
    <xf numFmtId="0" fontId="14" fillId="0" borderId="0"/>
    <xf numFmtId="0" fontId="14" fillId="0" borderId="0"/>
    <xf numFmtId="0" fontId="23" fillId="0" borderId="0"/>
    <xf numFmtId="0" fontId="19" fillId="0" borderId="0"/>
    <xf numFmtId="0" fontId="14" fillId="0" borderId="0"/>
    <xf numFmtId="0" fontId="14"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37" fontId="28" fillId="0" borderId="0" applyFont="0" applyBorder="0" applyAlignment="0"/>
    <xf numFmtId="0" fontId="29" fillId="0" borderId="5">
      <alignment horizontal="center"/>
    </xf>
    <xf numFmtId="3" fontId="27" fillId="0" borderId="0" applyFont="0" applyFill="0" applyBorder="0" applyAlignment="0" applyProtection="0"/>
    <xf numFmtId="0" fontId="27" fillId="5" borderId="0" applyNumberFormat="0" applyFont="0" applyBorder="0" applyAlignment="0" applyProtection="0"/>
    <xf numFmtId="0" fontId="6" fillId="0" borderId="0"/>
    <xf numFmtId="0" fontId="6" fillId="0" borderId="0"/>
    <xf numFmtId="9" fontId="2" fillId="0" borderId="0" applyFont="0" applyFill="0" applyBorder="0" applyAlignment="0" applyProtection="0"/>
    <xf numFmtId="0" fontId="36" fillId="2"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0" fontId="39" fillId="4" borderId="13" applyNumberFormat="0" applyAlignment="0" applyProtection="0"/>
    <xf numFmtId="0" fontId="40" fillId="23" borderId="14" applyNumberFormat="0" applyAlignment="0" applyProtection="0"/>
    <xf numFmtId="0" fontId="41" fillId="0" borderId="0" applyNumberFormat="0" applyFill="0" applyBorder="0" applyAlignment="0" applyProtection="0"/>
    <xf numFmtId="0" fontId="42" fillId="7" borderId="0" applyNumberFormat="0" applyBorder="0" applyAlignment="0" applyProtection="0"/>
    <xf numFmtId="0" fontId="43" fillId="0" borderId="15" applyNumberFormat="0" applyFill="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0" applyNumberFormat="0" applyFill="0" applyBorder="0" applyAlignment="0" applyProtection="0"/>
    <xf numFmtId="0" fontId="46" fillId="10" borderId="13" applyNumberFormat="0" applyAlignment="0" applyProtection="0"/>
    <xf numFmtId="0" fontId="47" fillId="0" borderId="18" applyNumberFormat="0" applyFill="0" applyAlignment="0" applyProtection="0"/>
    <xf numFmtId="0" fontId="48" fillId="24" borderId="0" applyNumberFormat="0" applyBorder="0" applyAlignment="0" applyProtection="0"/>
    <xf numFmtId="0" fontId="6" fillId="25" borderId="19" applyNumberFormat="0" applyFont="0" applyAlignment="0" applyProtection="0"/>
    <xf numFmtId="0" fontId="49" fillId="4" borderId="20" applyNumberFormat="0" applyAlignment="0" applyProtection="0"/>
    <xf numFmtId="0" fontId="50" fillId="0" borderId="0" applyNumberFormat="0" applyFill="0" applyBorder="0" applyAlignment="0" applyProtection="0"/>
    <xf numFmtId="0" fontId="51" fillId="0" borderId="21" applyNumberFormat="0" applyFill="0" applyAlignment="0" applyProtection="0"/>
    <xf numFmtId="0" fontId="52"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xf numFmtId="0" fontId="11" fillId="0" borderId="0"/>
    <xf numFmtId="0" fontId="6" fillId="0" borderId="0"/>
    <xf numFmtId="43" fontId="6"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59"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164" fontId="2" fillId="0" borderId="0"/>
    <xf numFmtId="0" fontId="6" fillId="0" borderId="0"/>
    <xf numFmtId="0" fontId="60" fillId="0" borderId="0"/>
    <xf numFmtId="0" fontId="60" fillId="0" borderId="0"/>
    <xf numFmtId="9" fontId="6" fillId="0" borderId="0" applyFont="0" applyFill="0" applyBorder="0" applyAlignment="0" applyProtection="0"/>
    <xf numFmtId="9" fontId="1" fillId="0" borderId="0" applyFont="0" applyFill="0" applyBorder="0" applyAlignment="0" applyProtection="0"/>
  </cellStyleXfs>
  <cellXfs count="388">
    <xf numFmtId="0" fontId="0" fillId="0" borderId="0" xfId="0"/>
    <xf numFmtId="164" fontId="4" fillId="0" borderId="0" xfId="1" applyFont="1" applyFill="1"/>
    <xf numFmtId="165" fontId="4"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5" fontId="4" fillId="0" borderId="0" xfId="2" applyNumberFormat="1" applyFont="1" applyFill="1" applyBorder="1" applyAlignment="1">
      <alignment horizontal="left"/>
    </xf>
    <xf numFmtId="164" fontId="3" fillId="0" borderId="0" xfId="1" applyFont="1" applyFill="1" applyBorder="1" applyAlignment="1"/>
    <xf numFmtId="166" fontId="10" fillId="0" borderId="0" xfId="2" applyNumberFormat="1" applyFont="1" applyFill="1" applyBorder="1" applyAlignment="1">
      <alignment horizontal="right"/>
    </xf>
    <xf numFmtId="166" fontId="3" fillId="0" borderId="0" xfId="2" applyNumberFormat="1" applyFont="1" applyFill="1"/>
    <xf numFmtId="165" fontId="3" fillId="0" borderId="0" xfId="2" applyNumberFormat="1" applyFont="1" applyFill="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1" xfId="2" applyNumberFormat="1" applyFont="1" applyFill="1" applyBorder="1"/>
    <xf numFmtId="166" fontId="4" fillId="0" borderId="0" xfId="2" applyNumberFormat="1" applyFont="1" applyFill="1"/>
    <xf numFmtId="165" fontId="4" fillId="0" borderId="0" xfId="2" applyNumberFormat="1" applyFont="1" applyFill="1"/>
    <xf numFmtId="174" fontId="4" fillId="0" borderId="0" xfId="2" applyNumberFormat="1" applyFont="1" applyFill="1" applyBorder="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0" fontId="3" fillId="0" borderId="0" xfId="268" applyFont="1" applyFill="1" applyBorder="1" applyAlignment="1">
      <alignment vertical="center"/>
    </xf>
    <xf numFmtId="168" fontId="4" fillId="0" borderId="8" xfId="268" applyNumberFormat="1" applyFont="1" applyFill="1" applyBorder="1" applyAlignment="1">
      <alignment vertical="center"/>
    </xf>
    <xf numFmtId="169" fontId="4" fillId="0" borderId="0" xfId="268" applyNumberFormat="1" applyFont="1" applyFill="1" applyBorder="1" applyAlignment="1">
      <alignment vertical="center"/>
    </xf>
    <xf numFmtId="0" fontId="3" fillId="0" borderId="0" xfId="268" applyFont="1" applyFill="1" applyAlignment="1">
      <alignment vertical="center"/>
    </xf>
    <xf numFmtId="0" fontId="3" fillId="0" borderId="0" xfId="268" applyFont="1" applyFill="1" applyBorder="1"/>
    <xf numFmtId="169" fontId="4" fillId="0" borderId="0" xfId="268" applyNumberFormat="1" applyFont="1" applyFill="1" applyBorder="1"/>
    <xf numFmtId="0" fontId="35" fillId="0" borderId="0" xfId="268" applyFont="1" applyFill="1"/>
    <xf numFmtId="43" fontId="4" fillId="0" borderId="0" xfId="268" applyNumberFormat="1" applyFont="1" applyFill="1"/>
    <xf numFmtId="168" fontId="4" fillId="0" borderId="0" xfId="268" applyNumberFormat="1" applyFont="1" applyFill="1"/>
    <xf numFmtId="176" fontId="4" fillId="0" borderId="0" xfId="2" applyNumberFormat="1" applyFont="1" applyFill="1"/>
    <xf numFmtId="168" fontId="4" fillId="0" borderId="0" xfId="268" applyNumberFormat="1" applyFont="1" applyFill="1" applyBorder="1" applyAlignment="1">
      <alignment vertical="center"/>
    </xf>
    <xf numFmtId="168" fontId="3" fillId="0" borderId="0" xfId="268"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6" fontId="4" fillId="0" borderId="0" xfId="2" applyNumberFormat="1" applyFont="1" applyFill="1" applyBorder="1"/>
    <xf numFmtId="0" fontId="3" fillId="0" borderId="0" xfId="268" applyFont="1" applyFill="1"/>
    <xf numFmtId="172" fontId="4" fillId="0" borderId="0" xfId="268" applyNumberFormat="1" applyFont="1" applyFill="1" applyBorder="1"/>
    <xf numFmtId="174" fontId="4" fillId="0" borderId="0" xfId="2" applyNumberFormat="1" applyFont="1" applyFill="1"/>
    <xf numFmtId="164" fontId="4" fillId="0" borderId="0" xfId="1" applyFont="1" applyFill="1" applyAlignment="1"/>
    <xf numFmtId="169" fontId="4" fillId="0" borderId="0" xfId="268" applyNumberFormat="1" applyFont="1" applyFill="1"/>
    <xf numFmtId="9" fontId="4" fillId="0" borderId="0" xfId="257" applyFont="1" applyFill="1"/>
    <xf numFmtId="171" fontId="4" fillId="0" borderId="0" xfId="2" applyNumberFormat="1" applyFont="1" applyFill="1"/>
    <xf numFmtId="171" fontId="31" fillId="0" borderId="0" xfId="2" applyNumberFormat="1" applyFont="1" applyFill="1"/>
    <xf numFmtId="166" fontId="31" fillId="0" borderId="0" xfId="2" applyNumberFormat="1" applyFont="1" applyFill="1"/>
    <xf numFmtId="0" fontId="4" fillId="0" borderId="0" xfId="267" applyFont="1" applyFill="1"/>
    <xf numFmtId="165" fontId="3" fillId="0" borderId="0" xfId="250" applyNumberFormat="1" applyFont="1" applyFill="1"/>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71" fontId="4" fillId="0" borderId="9" xfId="2" applyNumberFormat="1" applyFont="1" applyFill="1" applyBorder="1"/>
    <xf numFmtId="0" fontId="31" fillId="0" borderId="0" xfId="267" applyFont="1" applyFill="1"/>
    <xf numFmtId="0" fontId="4" fillId="0" borderId="0" xfId="267" applyFont="1" applyFill="1" applyAlignment="1">
      <alignment horizontal="center"/>
    </xf>
    <xf numFmtId="0" fontId="32" fillId="0" borderId="0" xfId="267" applyFont="1" applyFill="1"/>
    <xf numFmtId="0" fontId="3" fillId="0" borderId="0" xfId="267" applyFont="1" applyFill="1"/>
    <xf numFmtId="0" fontId="33" fillId="0" borderId="0" xfId="267" applyFont="1" applyFill="1"/>
    <xf numFmtId="0" fontId="31" fillId="0" borderId="0" xfId="267" applyFont="1" applyFill="1" applyAlignment="1">
      <alignment horizontal="center"/>
    </xf>
    <xf numFmtId="0" fontId="4" fillId="0" borderId="0" xfId="267" applyFont="1" applyFill="1" applyAlignment="1">
      <alignment horizontal="left"/>
    </xf>
    <xf numFmtId="171" fontId="31" fillId="0" borderId="0" xfId="267" applyNumberFormat="1" applyFont="1" applyFill="1"/>
    <xf numFmtId="172" fontId="4" fillId="0" borderId="0" xfId="253" applyNumberFormat="1" applyFont="1" applyFill="1"/>
    <xf numFmtId="43" fontId="4" fillId="0" borderId="0" xfId="2" applyFont="1" applyFill="1"/>
    <xf numFmtId="173" fontId="4" fillId="0" borderId="0" xfId="267" applyNumberFormat="1" applyFont="1" applyFill="1" applyBorder="1"/>
    <xf numFmtId="173" fontId="4" fillId="0" borderId="0" xfId="267" applyNumberFormat="1" applyFont="1" applyFill="1"/>
    <xf numFmtId="170" fontId="31" fillId="0" borderId="0" xfId="267" applyNumberFormat="1" applyFont="1" applyFill="1"/>
    <xf numFmtId="0" fontId="4" fillId="0" borderId="0" xfId="267" applyFont="1" applyFill="1" applyBorder="1"/>
    <xf numFmtId="175" fontId="4" fillId="0" borderId="0" xfId="2" applyNumberFormat="1" applyFont="1" applyFill="1"/>
    <xf numFmtId="174" fontId="31" fillId="0" borderId="0" xfId="267" applyNumberFormat="1" applyFont="1" applyFill="1"/>
    <xf numFmtId="166" fontId="3" fillId="0" borderId="0" xfId="2" applyNumberFormat="1" applyFont="1" applyFill="1" applyBorder="1" applyAlignment="1">
      <alignment horizontal="right"/>
    </xf>
    <xf numFmtId="0" fontId="3" fillId="0" borderId="0" xfId="267" applyFont="1" applyFill="1" applyAlignment="1">
      <alignment horizontal="left"/>
    </xf>
    <xf numFmtId="167" fontId="4" fillId="0" borderId="0" xfId="268" applyNumberFormat="1" applyFont="1" applyFill="1" applyBorder="1"/>
    <xf numFmtId="0" fontId="4" fillId="0" borderId="0" xfId="313" applyFont="1" applyFill="1" applyAlignment="1"/>
    <xf numFmtId="166" fontId="4" fillId="0" borderId="0" xfId="2" applyNumberFormat="1" applyFont="1" applyFill="1" applyBorder="1" applyAlignment="1">
      <alignment horizontal="right"/>
    </xf>
    <xf numFmtId="167" fontId="4" fillId="0" borderId="2" xfId="314" applyNumberFormat="1" applyFont="1" applyFill="1" applyBorder="1"/>
    <xf numFmtId="174" fontId="4" fillId="0" borderId="1" xfId="268" applyNumberFormat="1" applyFont="1" applyFill="1" applyBorder="1"/>
    <xf numFmtId="164" fontId="3" fillId="0" borderId="0" xfId="1" applyFont="1" applyFill="1" applyAlignment="1">
      <alignment horizontal="center"/>
    </xf>
    <xf numFmtId="0" fontId="3" fillId="0" borderId="0" xfId="267" applyFont="1" applyFill="1" applyAlignment="1">
      <alignment horizontal="center"/>
    </xf>
    <xf numFmtId="168" fontId="4" fillId="0" borderId="0" xfId="268" applyNumberFormat="1" applyFont="1" applyFill="1" applyBorder="1"/>
    <xf numFmtId="166" fontId="4" fillId="0" borderId="2" xfId="2" applyNumberFormat="1" applyFont="1" applyFill="1" applyBorder="1" applyAlignment="1">
      <alignment horizontal="right"/>
    </xf>
    <xf numFmtId="166" fontId="8" fillId="0" borderId="4" xfId="2" applyNumberFormat="1" applyFont="1" applyFill="1" applyBorder="1"/>
    <xf numFmtId="166" fontId="8" fillId="0" borderId="2" xfId="2" applyNumberFormat="1" applyFont="1" applyFill="1" applyBorder="1"/>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Border="1"/>
    <xf numFmtId="0" fontId="4" fillId="0" borderId="0" xfId="268" applyFont="1" applyFill="1" applyBorder="1" applyAlignment="1">
      <alignment horizontal="left" indent="2"/>
    </xf>
    <xf numFmtId="165" fontId="4" fillId="0" borderId="0" xfId="2" applyNumberFormat="1" applyFont="1" applyFill="1" applyAlignment="1">
      <alignment horizontal="left"/>
    </xf>
    <xf numFmtId="164" fontId="3" fillId="0" borderId="0" xfId="1" applyFont="1" applyFill="1" applyBorder="1" applyAlignment="1">
      <alignment horizontal="left"/>
    </xf>
    <xf numFmtId="165" fontId="3" fillId="0" borderId="0" xfId="2" applyNumberFormat="1" applyFont="1" applyFill="1" applyAlignment="1">
      <alignment horizontal="left"/>
    </xf>
    <xf numFmtId="166" fontId="4" fillId="0" borderId="3" xfId="2" applyNumberFormat="1" applyFont="1" applyFill="1" applyBorder="1"/>
    <xf numFmtId="166" fontId="8" fillId="0" borderId="22" xfId="2" applyNumberFormat="1" applyFont="1" applyFill="1" applyBorder="1"/>
    <xf numFmtId="166" fontId="8" fillId="0" borderId="23" xfId="2" applyNumberFormat="1" applyFont="1" applyFill="1" applyBorder="1"/>
    <xf numFmtId="165" fontId="4" fillId="0" borderId="0" xfId="2" applyNumberFormat="1" applyFont="1" applyFill="1" applyBorder="1" applyAlignment="1">
      <alignment horizontal="right"/>
    </xf>
    <xf numFmtId="164" fontId="4" fillId="0" borderId="0" xfId="1" applyFont="1" applyFill="1" applyBorder="1"/>
    <xf numFmtId="166" fontId="8" fillId="0" borderId="4" xfId="2" applyNumberFormat="1" applyFont="1" applyFill="1" applyBorder="1" applyAlignment="1">
      <alignment horizontal="right"/>
    </xf>
    <xf numFmtId="165" fontId="3" fillId="0" borderId="0" xfId="2" quotePrefix="1" applyNumberFormat="1" applyFont="1" applyFill="1" applyBorder="1" applyAlignment="1" applyProtection="1">
      <alignment horizontal="center"/>
      <protection locked="0"/>
    </xf>
    <xf numFmtId="0" fontId="55" fillId="0" borderId="0" xfId="268" applyFont="1" applyFill="1"/>
    <xf numFmtId="165" fontId="55" fillId="0" borderId="0" xfId="2" applyNumberFormat="1" applyFont="1" applyFill="1"/>
    <xf numFmtId="0" fontId="0" fillId="0" borderId="0" xfId="0" applyFill="1"/>
    <xf numFmtId="0" fontId="3" fillId="0" borderId="0" xfId="2" applyNumberFormat="1" applyFont="1" applyFill="1" applyAlignment="1">
      <alignment horizontal="left"/>
    </xf>
    <xf numFmtId="166" fontId="8" fillId="0" borderId="0" xfId="2" applyNumberFormat="1" applyFont="1" applyFill="1" applyBorder="1"/>
    <xf numFmtId="165" fontId="4" fillId="26" borderId="0" xfId="2" applyNumberFormat="1" applyFont="1" applyFill="1" applyAlignment="1" applyProtection="1">
      <protection locked="0"/>
    </xf>
    <xf numFmtId="44" fontId="4" fillId="26" borderId="0" xfId="253" applyNumberFormat="1" applyFont="1" applyFill="1" applyBorder="1"/>
    <xf numFmtId="44" fontId="4" fillId="26" borderId="0" xfId="253" applyFont="1" applyFill="1"/>
    <xf numFmtId="0" fontId="3" fillId="0" borderId="0" xfId="268" applyFont="1" applyFill="1" applyAlignment="1">
      <alignment horizontal="center"/>
    </xf>
    <xf numFmtId="164" fontId="3" fillId="0" borderId="0" xfId="1" applyFont="1" applyFill="1" applyAlignment="1">
      <alignment horizontal="center"/>
    </xf>
    <xf numFmtId="0" fontId="4" fillId="0" borderId="0" xfId="313" applyFont="1" applyFill="1">
      <alignment vertical="top"/>
    </xf>
    <xf numFmtId="42" fontId="4" fillId="0" borderId="0" xfId="313" applyNumberFormat="1" applyFont="1" applyFill="1">
      <alignment vertical="top"/>
    </xf>
    <xf numFmtId="0" fontId="54" fillId="0" borderId="0" xfId="313" applyFont="1" applyFill="1" applyAlignment="1">
      <alignment horizontal="left" vertical="top" indent="2"/>
    </xf>
    <xf numFmtId="165" fontId="3" fillId="26" borderId="0" xfId="2" applyNumberFormat="1" applyFont="1" applyFill="1"/>
    <xf numFmtId="166" fontId="4" fillId="26" borderId="1" xfId="2" applyNumberFormat="1" applyFont="1" applyFill="1" applyBorder="1"/>
    <xf numFmtId="166" fontId="4" fillId="26" borderId="0" xfId="2" applyNumberFormat="1" applyFont="1" applyFill="1" applyBorder="1"/>
    <xf numFmtId="165" fontId="9" fillId="26" borderId="0" xfId="2" applyNumberFormat="1" applyFont="1" applyFill="1"/>
    <xf numFmtId="168" fontId="4" fillId="26" borderId="0" xfId="253" applyNumberFormat="1" applyFont="1" applyFill="1" applyBorder="1"/>
    <xf numFmtId="165" fontId="4" fillId="26" borderId="0" xfId="2" applyNumberFormat="1" applyFont="1" applyFill="1" applyBorder="1" applyAlignment="1" applyProtection="1">
      <protection locked="0"/>
    </xf>
    <xf numFmtId="0" fontId="61" fillId="0" borderId="0" xfId="0" applyFont="1" applyFill="1"/>
    <xf numFmtId="165" fontId="3" fillId="0" borderId="0" xfId="2" applyNumberFormat="1" applyFont="1" applyFill="1" applyBorder="1" applyAlignment="1">
      <alignment horizontal="center"/>
    </xf>
    <xf numFmtId="0" fontId="3" fillId="0" borderId="0" xfId="268" applyFont="1" applyFill="1" applyAlignment="1">
      <alignment horizontal="center"/>
    </xf>
    <xf numFmtId="166" fontId="4" fillId="0" borderId="0" xfId="311" applyNumberFormat="1" applyFont="1" applyFill="1" applyBorder="1"/>
    <xf numFmtId="166" fontId="4" fillId="0" borderId="0" xfId="311" applyNumberFormat="1" applyFont="1" applyFill="1"/>
    <xf numFmtId="165" fontId="3" fillId="0" borderId="0" xfId="2" applyNumberFormat="1" applyFont="1" applyFill="1"/>
    <xf numFmtId="174" fontId="4" fillId="0" borderId="0" xfId="268" applyNumberFormat="1" applyFont="1" applyFill="1" applyBorder="1"/>
    <xf numFmtId="176" fontId="4" fillId="0" borderId="0" xfId="268" applyNumberFormat="1" applyFont="1" applyFill="1" applyBorder="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176" fontId="4" fillId="0" borderId="0" xfId="268" applyNumberFormat="1" applyFont="1" applyFill="1"/>
    <xf numFmtId="0" fontId="4" fillId="0" borderId="0" xfId="313" applyFont="1" applyFill="1" applyAlignment="1"/>
    <xf numFmtId="182" fontId="4" fillId="0" borderId="0" xfId="313" applyNumberFormat="1" applyFont="1" applyFill="1" applyAlignment="1"/>
    <xf numFmtId="165" fontId="3" fillId="0" borderId="0" xfId="2" applyNumberFormat="1" applyFont="1" applyFill="1" applyBorder="1" applyAlignment="1">
      <alignment horizontal="center"/>
    </xf>
    <xf numFmtId="0" fontId="3" fillId="0" borderId="0" xfId="268" applyFont="1" applyFill="1" applyAlignment="1">
      <alignment horizontal="center"/>
    </xf>
    <xf numFmtId="164" fontId="3" fillId="0" borderId="0" xfId="1" applyFont="1" applyFill="1" applyAlignment="1">
      <alignment horizontal="center"/>
    </xf>
    <xf numFmtId="165" fontId="9" fillId="0" borderId="0" xfId="2" applyNumberFormat="1" applyFont="1" applyFill="1" applyAlignment="1">
      <alignment horizontal="left"/>
    </xf>
    <xf numFmtId="0" fontId="3" fillId="0" borderId="0" xfId="268" applyFont="1" applyFill="1" applyAlignment="1">
      <alignment horizontal="center"/>
    </xf>
    <xf numFmtId="0" fontId="4" fillId="26" borderId="0" xfId="313" applyFont="1" applyFill="1" applyAlignment="1"/>
    <xf numFmtId="0" fontId="53" fillId="26" borderId="0" xfId="313" applyFont="1" applyFill="1" applyAlignment="1"/>
    <xf numFmtId="167" fontId="4" fillId="26" borderId="0" xfId="253" applyNumberFormat="1" applyFont="1" applyFill="1" applyBorder="1"/>
    <xf numFmtId="166" fontId="4" fillId="0" borderId="4" xfId="2" applyNumberFormat="1" applyFont="1" applyFill="1" applyBorder="1" applyAlignment="1">
      <alignment horizontal="right"/>
    </xf>
    <xf numFmtId="167" fontId="62" fillId="0" borderId="3" xfId="3" applyNumberFormat="1" applyFont="1" applyFill="1" applyBorder="1"/>
    <xf numFmtId="0" fontId="3" fillId="0" borderId="0" xfId="268" applyFont="1" applyFill="1" applyAlignment="1">
      <alignment horizontal="center"/>
    </xf>
    <xf numFmtId="166" fontId="31" fillId="0" borderId="0" xfId="311" applyNumberFormat="1" applyFont="1" applyFill="1"/>
    <xf numFmtId="166" fontId="31" fillId="0" borderId="0" xfId="267" applyNumberFormat="1" applyFont="1" applyFill="1"/>
    <xf numFmtId="166" fontId="4" fillId="0" borderId="9" xfId="311" applyNumberFormat="1" applyFont="1" applyFill="1" applyBorder="1"/>
    <xf numFmtId="166" fontId="4" fillId="0" borderId="9" xfId="311" applyNumberFormat="1" applyFont="1" applyFill="1" applyBorder="1" applyAlignment="1">
      <alignment horizontal="right"/>
    </xf>
    <xf numFmtId="166" fontId="31" fillId="0" borderId="0" xfId="311" applyNumberFormat="1" applyFont="1" applyFill="1" applyBorder="1"/>
    <xf numFmtId="166" fontId="4" fillId="0" borderId="0" xfId="311" applyNumberFormat="1" applyFont="1" applyFill="1" applyBorder="1" applyAlignment="1">
      <alignment horizontal="right"/>
    </xf>
    <xf numFmtId="166" fontId="4" fillId="0" borderId="24" xfId="311" applyNumberFormat="1" applyFont="1" applyFill="1" applyBorder="1"/>
    <xf numFmtId="166" fontId="4" fillId="0" borderId="24" xfId="311" applyNumberFormat="1" applyFont="1" applyFill="1" applyBorder="1" applyAlignment="1">
      <alignment horizontal="right"/>
    </xf>
    <xf numFmtId="171" fontId="4" fillId="0" borderId="0" xfId="2" quotePrefix="1" applyNumberFormat="1" applyFont="1" applyFill="1" applyBorder="1" applyAlignment="1">
      <alignment horizontal="center"/>
    </xf>
    <xf numFmtId="166" fontId="4" fillId="0" borderId="0" xfId="311" applyNumberFormat="1" applyFont="1" applyFill="1" applyAlignment="1">
      <alignment horizontal="center"/>
    </xf>
    <xf numFmtId="165" fontId="3" fillId="26" borderId="0" xfId="2" applyNumberFormat="1" applyFont="1" applyFill="1" applyBorder="1" applyAlignment="1">
      <alignment horizontal="center"/>
    </xf>
    <xf numFmtId="165" fontId="4" fillId="26" borderId="0" xfId="2" applyNumberFormat="1" applyFont="1" applyFill="1" applyAlignment="1"/>
    <xf numFmtId="168" fontId="4" fillId="26" borderId="0" xfId="268" applyNumberFormat="1" applyFont="1" applyFill="1" applyBorder="1"/>
    <xf numFmtId="0" fontId="4" fillId="26" borderId="0" xfId="268" applyFont="1" applyFill="1"/>
    <xf numFmtId="174" fontId="4" fillId="26" borderId="0" xfId="268" applyNumberFormat="1" applyFont="1" applyFill="1"/>
    <xf numFmtId="174" fontId="4" fillId="26" borderId="7" xfId="2" applyNumberFormat="1" applyFont="1" applyFill="1" applyBorder="1"/>
    <xf numFmtId="176" fontId="4" fillId="26" borderId="0" xfId="2" applyNumberFormat="1" applyFont="1" applyFill="1"/>
    <xf numFmtId="168" fontId="4" fillId="26" borderId="8" xfId="268" applyNumberFormat="1" applyFont="1" applyFill="1" applyBorder="1" applyAlignment="1">
      <alignment vertical="center"/>
    </xf>
    <xf numFmtId="168" fontId="4" fillId="26" borderId="0" xfId="268" applyNumberFormat="1" applyFont="1" applyFill="1" applyBorder="1" applyAlignment="1">
      <alignment vertical="center"/>
    </xf>
    <xf numFmtId="166" fontId="4" fillId="26" borderId="0" xfId="311" applyNumberFormat="1" applyFont="1" applyFill="1"/>
    <xf numFmtId="165" fontId="3" fillId="26" borderId="0" xfId="2" quotePrefix="1" applyNumberFormat="1" applyFont="1" applyFill="1" applyBorder="1" applyAlignment="1" applyProtection="1">
      <alignment horizontal="center"/>
      <protection locked="0"/>
    </xf>
    <xf numFmtId="172" fontId="4" fillId="26" borderId="0" xfId="268" applyNumberFormat="1" applyFont="1" applyFill="1" applyBorder="1"/>
    <xf numFmtId="174" fontId="4" fillId="26" borderId="0" xfId="268" applyNumberFormat="1" applyFont="1" applyFill="1" applyBorder="1"/>
    <xf numFmtId="166" fontId="4" fillId="26" borderId="0" xfId="311" applyNumberFormat="1" applyFont="1" applyFill="1" applyBorder="1"/>
    <xf numFmtId="171" fontId="31" fillId="26" borderId="0" xfId="2" applyNumberFormat="1" applyFont="1" applyFill="1"/>
    <xf numFmtId="171" fontId="3" fillId="26" borderId="0" xfId="2" quotePrefix="1" applyNumberFormat="1" applyFont="1" applyFill="1" applyBorder="1" applyAlignment="1">
      <alignment horizontal="center"/>
    </xf>
    <xf numFmtId="164" fontId="3" fillId="26" borderId="0" xfId="1" applyFont="1" applyFill="1" applyAlignment="1">
      <alignment horizontal="center"/>
    </xf>
    <xf numFmtId="171" fontId="4" fillId="26" borderId="9" xfId="2" applyNumberFormat="1" applyFont="1" applyFill="1" applyBorder="1"/>
    <xf numFmtId="167" fontId="4" fillId="26" borderId="9" xfId="253" applyNumberFormat="1" applyFont="1" applyFill="1" applyBorder="1"/>
    <xf numFmtId="166" fontId="4" fillId="26" borderId="9" xfId="2" applyNumberFormat="1" applyFont="1" applyFill="1" applyBorder="1"/>
    <xf numFmtId="166" fontId="4" fillId="26" borderId="0" xfId="2" applyNumberFormat="1" applyFont="1" applyFill="1"/>
    <xf numFmtId="167" fontId="4" fillId="26" borderId="10" xfId="253" applyNumberFormat="1" applyFont="1" applyFill="1" applyBorder="1"/>
    <xf numFmtId="171" fontId="4" fillId="26" borderId="0" xfId="2" applyNumberFormat="1" applyFont="1" applyFill="1"/>
    <xf numFmtId="37" fontId="4" fillId="26" borderId="0" xfId="2" applyNumberFormat="1" applyFont="1" applyFill="1"/>
    <xf numFmtId="167" fontId="4" fillId="26" borderId="0" xfId="253" applyNumberFormat="1" applyFont="1" applyFill="1"/>
    <xf numFmtId="174" fontId="4" fillId="26" borderId="0" xfId="2" applyNumberFormat="1" applyFont="1" applyFill="1"/>
    <xf numFmtId="174" fontId="4" fillId="26" borderId="11" xfId="2" applyNumberFormat="1" applyFont="1" applyFill="1" applyBorder="1"/>
    <xf numFmtId="37" fontId="4" fillId="26" borderId="1" xfId="2" applyNumberFormat="1" applyFont="1" applyFill="1" applyBorder="1"/>
    <xf numFmtId="174" fontId="4" fillId="26" borderId="1" xfId="2" applyNumberFormat="1" applyFont="1" applyFill="1" applyBorder="1"/>
    <xf numFmtId="174" fontId="4" fillId="26" borderId="0" xfId="2" applyNumberFormat="1" applyFont="1" applyFill="1" applyBorder="1"/>
    <xf numFmtId="167" fontId="4" fillId="26" borderId="12" xfId="253" applyNumberFormat="1" applyFont="1" applyFill="1" applyBorder="1"/>
    <xf numFmtId="166" fontId="31" fillId="26" borderId="0" xfId="2" applyNumberFormat="1" applyFont="1" applyFill="1"/>
    <xf numFmtId="0" fontId="4" fillId="26" borderId="0" xfId="267" applyFont="1" applyFill="1"/>
    <xf numFmtId="165" fontId="4" fillId="26" borderId="0" xfId="2" applyNumberFormat="1" applyFont="1" applyFill="1" applyAlignment="1">
      <alignment horizontal="center"/>
    </xf>
    <xf numFmtId="166" fontId="4" fillId="26" borderId="0" xfId="253" applyNumberFormat="1" applyFont="1" applyFill="1" applyBorder="1"/>
    <xf numFmtId="166" fontId="3" fillId="26" borderId="0" xfId="2" applyNumberFormat="1" applyFont="1" applyFill="1" applyBorder="1"/>
    <xf numFmtId="166" fontId="4" fillId="26" borderId="0" xfId="2" applyNumberFormat="1" applyFont="1" applyFill="1" applyProtection="1">
      <protection locked="0"/>
    </xf>
    <xf numFmtId="166" fontId="4" fillId="26" borderId="0" xfId="2" applyNumberFormat="1" applyFont="1" applyFill="1" applyAlignment="1"/>
    <xf numFmtId="166" fontId="4" fillId="26" borderId="7" xfId="2" applyNumberFormat="1" applyFont="1" applyFill="1" applyBorder="1"/>
    <xf numFmtId="166" fontId="4" fillId="26" borderId="6" xfId="2" applyNumberFormat="1" applyFont="1" applyFill="1" applyBorder="1"/>
    <xf numFmtId="170" fontId="4" fillId="26" borderId="0" xfId="2" applyNumberFormat="1" applyFont="1" applyFill="1" applyBorder="1"/>
    <xf numFmtId="165" fontId="4" fillId="26" borderId="0" xfId="2" applyNumberFormat="1" applyFont="1" applyFill="1"/>
    <xf numFmtId="164" fontId="3" fillId="26" borderId="0" xfId="1" applyFont="1" applyFill="1" applyAlignment="1"/>
    <xf numFmtId="165" fontId="57" fillId="26" borderId="0" xfId="2" applyNumberFormat="1" applyFont="1" applyFill="1" applyAlignment="1">
      <alignment horizontal="center"/>
    </xf>
    <xf numFmtId="165" fontId="3" fillId="26" borderId="0" xfId="2" applyNumberFormat="1" applyFont="1" applyFill="1" applyAlignment="1">
      <alignment horizontal="center"/>
    </xf>
    <xf numFmtId="17" fontId="57" fillId="26" borderId="0" xfId="2" applyNumberFormat="1" applyFont="1" applyFill="1" applyAlignment="1">
      <alignment horizontal="center"/>
    </xf>
    <xf numFmtId="164" fontId="4" fillId="26" borderId="0" xfId="1" applyFont="1" applyFill="1" applyAlignment="1"/>
    <xf numFmtId="49" fontId="3" fillId="26" borderId="0" xfId="2" quotePrefix="1" applyNumberFormat="1" applyFont="1" applyFill="1" applyBorder="1" applyAlignment="1">
      <alignment horizontal="center"/>
    </xf>
    <xf numFmtId="165" fontId="3" fillId="0" borderId="0" xfId="2" applyNumberFormat="1" applyFont="1" applyFill="1" applyBorder="1" applyAlignment="1">
      <alignment horizontal="center"/>
    </xf>
    <xf numFmtId="166" fontId="4" fillId="0" borderId="25" xfId="2" applyNumberFormat="1" applyFont="1" applyFill="1" applyBorder="1"/>
    <xf numFmtId="166" fontId="4" fillId="0" borderId="25" xfId="2" applyNumberFormat="1" applyFont="1" applyFill="1" applyBorder="1" applyAlignment="1">
      <alignment horizontal="right"/>
    </xf>
    <xf numFmtId="166" fontId="4" fillId="0" borderId="22" xfId="2" applyNumberFormat="1" applyFont="1" applyFill="1" applyBorder="1"/>
    <xf numFmtId="166" fontId="4" fillId="0" borderId="4" xfId="2" applyNumberFormat="1" applyFont="1" applyFill="1" applyBorder="1"/>
    <xf numFmtId="166" fontId="9" fillId="0" borderId="0" xfId="2" applyNumberFormat="1" applyFont="1" applyFill="1" applyBorder="1" applyAlignment="1">
      <alignment horizontal="right"/>
    </xf>
    <xf numFmtId="166" fontId="4" fillId="0" borderId="26" xfId="2" applyNumberFormat="1" applyFont="1" applyFill="1" applyBorder="1" applyAlignment="1">
      <alignment horizontal="right"/>
    </xf>
    <xf numFmtId="167" fontId="4" fillId="0" borderId="8" xfId="3" applyNumberFormat="1" applyFont="1" applyFill="1" applyBorder="1"/>
    <xf numFmtId="9" fontId="4" fillId="0" borderId="0" xfId="334" applyFont="1" applyFill="1" applyBorder="1"/>
    <xf numFmtId="0" fontId="3" fillId="26" borderId="1" xfId="2" quotePrefix="1" applyNumberFormat="1" applyFont="1" applyFill="1" applyBorder="1" applyAlignment="1">
      <alignment horizontal="center"/>
    </xf>
    <xf numFmtId="0" fontId="3" fillId="0" borderId="0" xfId="2" applyNumberFormat="1" applyFont="1" applyFill="1" applyAlignment="1">
      <alignment horizontal="left" indent="2"/>
    </xf>
    <xf numFmtId="0" fontId="3" fillId="26" borderId="0" xfId="2" applyNumberFormat="1" applyFont="1" applyFill="1" applyAlignment="1">
      <alignment horizontal="left"/>
    </xf>
    <xf numFmtId="165" fontId="4" fillId="26" borderId="0" xfId="2" applyNumberFormat="1" applyFont="1" applyFill="1" applyAlignment="1">
      <alignment horizontal="left"/>
    </xf>
    <xf numFmtId="0" fontId="3" fillId="26" borderId="0" xfId="2" applyNumberFormat="1" applyFont="1" applyFill="1" applyAlignment="1">
      <alignment horizontal="left" indent="2"/>
    </xf>
    <xf numFmtId="0" fontId="3" fillId="26" borderId="1" xfId="2" quotePrefix="1" applyNumberFormat="1" applyFont="1" applyFill="1" applyBorder="1" applyAlignment="1" applyProtection="1">
      <alignment horizontal="center"/>
      <protection locked="0"/>
    </xf>
    <xf numFmtId="0" fontId="4" fillId="0" borderId="0" xfId="1" applyNumberFormat="1" applyFont="1" applyFill="1" applyAlignment="1"/>
    <xf numFmtId="0" fontId="3" fillId="0" borderId="1" xfId="2" quotePrefix="1" applyNumberFormat="1" applyFont="1" applyFill="1" applyBorder="1" applyAlignment="1" applyProtection="1">
      <alignment horizontal="center"/>
      <protection locked="0"/>
    </xf>
    <xf numFmtId="0" fontId="3" fillId="0" borderId="0" xfId="1" applyNumberFormat="1" applyFont="1" applyFill="1" applyAlignment="1"/>
    <xf numFmtId="0" fontId="3" fillId="26" borderId="1" xfId="2" applyNumberFormat="1" applyFont="1" applyFill="1" applyBorder="1" applyAlignment="1">
      <alignment horizontal="center"/>
    </xf>
    <xf numFmtId="0" fontId="3" fillId="0" borderId="0" xfId="267" applyNumberFormat="1" applyFont="1" applyFill="1"/>
    <xf numFmtId="0" fontId="4" fillId="0" borderId="0" xfId="267" applyNumberFormat="1" applyFont="1" applyFill="1"/>
    <xf numFmtId="0" fontId="4" fillId="0" borderId="0" xfId="2" quotePrefix="1" applyNumberFormat="1" applyFont="1" applyFill="1" applyBorder="1" applyAlignment="1">
      <alignment horizontal="center"/>
    </xf>
    <xf numFmtId="0" fontId="3" fillId="0" borderId="0" xfId="268" applyNumberFormat="1" applyFont="1" applyFill="1" applyAlignment="1">
      <alignment horizontal="center"/>
    </xf>
    <xf numFmtId="0" fontId="3" fillId="0" borderId="1" xfId="2" applyNumberFormat="1" applyFont="1" applyFill="1" applyBorder="1" applyAlignment="1">
      <alignment horizontal="center"/>
    </xf>
    <xf numFmtId="0" fontId="4" fillId="0" borderId="0" xfId="268" applyNumberFormat="1" applyFont="1" applyFill="1"/>
    <xf numFmtId="165" fontId="3" fillId="26" borderId="0" xfId="2" applyNumberFormat="1" applyFont="1" applyFill="1" applyAlignment="1" applyProtection="1">
      <protection locked="0"/>
    </xf>
    <xf numFmtId="165" fontId="4" fillId="26" borderId="0" xfId="2" applyNumberFormat="1" applyFont="1" applyFill="1" applyBorder="1"/>
    <xf numFmtId="44" fontId="4" fillId="26" borderId="8" xfId="253" applyNumberFormat="1" applyFont="1" applyFill="1" applyBorder="1"/>
    <xf numFmtId="166" fontId="4" fillId="26" borderId="1" xfId="2" applyNumberFormat="1" applyFont="1" applyFill="1" applyBorder="1"/>
    <xf numFmtId="168" fontId="4" fillId="26" borderId="8" xfId="253" applyNumberFormat="1" applyFont="1" applyFill="1" applyBorder="1"/>
    <xf numFmtId="166" fontId="4" fillId="0" borderId="0" xfId="2" applyNumberFormat="1" applyFont="1" applyFill="1" applyBorder="1"/>
    <xf numFmtId="165" fontId="4" fillId="0" borderId="0" xfId="2" applyNumberFormat="1" applyFont="1" applyFill="1" applyBorder="1"/>
    <xf numFmtId="166" fontId="4" fillId="0" borderId="0" xfId="2" applyNumberFormat="1" applyFont="1" applyFill="1" applyBorder="1" applyAlignment="1">
      <alignment horizontal="right"/>
    </xf>
    <xf numFmtId="166" fontId="4" fillId="0" borderId="2" xfId="2" applyNumberFormat="1" applyFont="1" applyFill="1" applyBorder="1" applyAlignment="1">
      <alignment horizontal="right"/>
    </xf>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3" xfId="2" applyNumberFormat="1" applyFont="1" applyFill="1" applyBorder="1"/>
    <xf numFmtId="166" fontId="8" fillId="0" borderId="4" xfId="2" applyNumberFormat="1" applyFont="1" applyFill="1" applyBorder="1" applyAlignment="1">
      <alignment horizontal="right"/>
    </xf>
    <xf numFmtId="165" fontId="3" fillId="0" borderId="6" xfId="2" applyNumberFormat="1" applyFont="1" applyFill="1" applyBorder="1" applyAlignment="1">
      <alignment horizontal="center"/>
    </xf>
    <xf numFmtId="166" fontId="4" fillId="0" borderId="4" xfId="2" applyNumberFormat="1" applyFont="1" applyFill="1" applyBorder="1" applyAlignment="1">
      <alignment horizontal="right"/>
    </xf>
    <xf numFmtId="166" fontId="4" fillId="26" borderId="0" xfId="2" applyNumberFormat="1" applyFont="1" applyFill="1" applyBorder="1"/>
    <xf numFmtId="165" fontId="4" fillId="0" borderId="0" xfId="2" applyNumberFormat="1" applyFont="1" applyFill="1"/>
    <xf numFmtId="0" fontId="4" fillId="0" borderId="0" xfId="268" applyFont="1" applyFill="1" applyAlignment="1">
      <alignment horizontal="left" indent="2"/>
    </xf>
    <xf numFmtId="0" fontId="4" fillId="0" borderId="0" xfId="268" applyFont="1" applyFill="1" applyBorder="1"/>
    <xf numFmtId="44" fontId="4" fillId="0" borderId="0" xfId="268" applyNumberFormat="1" applyFont="1" applyFill="1" applyBorder="1" applyAlignment="1">
      <alignment vertical="center"/>
    </xf>
    <xf numFmtId="176" fontId="4" fillId="0" borderId="0" xfId="268" applyNumberFormat="1" applyFont="1" applyFill="1" applyBorder="1"/>
    <xf numFmtId="43" fontId="4" fillId="0" borderId="0" xfId="268" applyNumberFormat="1" applyFont="1" applyFill="1" applyBorder="1"/>
    <xf numFmtId="0" fontId="4" fillId="0" borderId="0" xfId="268" applyFont="1" applyFill="1" applyAlignment="1">
      <alignment horizontal="left" indent="2"/>
    </xf>
    <xf numFmtId="44" fontId="4" fillId="0" borderId="0" xfId="268" applyNumberFormat="1" applyFont="1" applyFill="1" applyBorder="1"/>
    <xf numFmtId="43" fontId="4" fillId="0" borderId="1" xfId="268" applyNumberFormat="1" applyFont="1" applyFill="1" applyBorder="1"/>
    <xf numFmtId="177" fontId="4" fillId="0" borderId="0" xfId="268" applyNumberFormat="1" applyFont="1" applyFill="1"/>
    <xf numFmtId="44" fontId="4" fillId="0" borderId="8" xfId="268" applyNumberFormat="1" applyFont="1" applyFill="1" applyBorder="1" applyAlignment="1">
      <alignment vertical="center"/>
    </xf>
    <xf numFmtId="165" fontId="4" fillId="0" borderId="0" xfId="2" applyNumberFormat="1" applyFont="1" applyFill="1" applyAlignment="1" applyProtection="1">
      <protection locked="0"/>
    </xf>
    <xf numFmtId="165" fontId="3" fillId="0" borderId="0" xfId="2" applyNumberFormat="1" applyFont="1" applyFill="1" applyBorder="1" applyAlignment="1">
      <alignment horizontal="center"/>
    </xf>
    <xf numFmtId="168" fontId="4" fillId="0" borderId="8" xfId="268" applyNumberFormat="1" applyFont="1" applyFill="1" applyBorder="1" applyAlignment="1">
      <alignment vertical="center"/>
    </xf>
    <xf numFmtId="9" fontId="4" fillId="0" borderId="0" xfId="257" applyNumberFormat="1" applyFont="1" applyFill="1" applyBorder="1"/>
    <xf numFmtId="165" fontId="3" fillId="0" borderId="0" xfId="2" applyNumberFormat="1" applyFont="1" applyFill="1"/>
    <xf numFmtId="166" fontId="4" fillId="26" borderId="0" xfId="311" applyNumberFormat="1" applyFont="1" applyFill="1"/>
    <xf numFmtId="0" fontId="55" fillId="0" borderId="0" xfId="268" applyFont="1" applyFill="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166" fontId="4" fillId="0" borderId="0" xfId="311" applyNumberFormat="1" applyFont="1" applyFill="1"/>
    <xf numFmtId="168" fontId="4" fillId="26" borderId="8" xfId="268" applyNumberFormat="1" applyFont="1" applyFill="1" applyBorder="1" applyAlignment="1">
      <alignment vertical="center"/>
    </xf>
    <xf numFmtId="0" fontId="4" fillId="26" borderId="0" xfId="268" applyFont="1" applyFill="1" applyAlignment="1">
      <alignment horizontal="left" indent="2"/>
    </xf>
    <xf numFmtId="176" fontId="4" fillId="26" borderId="0" xfId="268" applyNumberFormat="1" applyFont="1" applyFill="1" applyBorder="1"/>
    <xf numFmtId="0" fontId="0" fillId="26" borderId="0" xfId="0" applyFill="1"/>
    <xf numFmtId="0" fontId="4" fillId="26" borderId="0" xfId="268" applyFont="1" applyFill="1" applyBorder="1"/>
    <xf numFmtId="0" fontId="4" fillId="0" borderId="0" xfId="268" applyFont="1" applyFill="1" applyAlignment="1">
      <alignment horizontal="left" wrapText="1" indent="2"/>
    </xf>
    <xf numFmtId="174" fontId="4" fillId="0" borderId="6" xfId="268" applyNumberFormat="1" applyFont="1" applyFill="1" applyBorder="1"/>
    <xf numFmtId="43" fontId="4" fillId="0" borderId="0" xfId="311" applyNumberFormat="1" applyFont="1" applyFill="1" applyBorder="1" applyAlignment="1">
      <alignment vertical="center"/>
    </xf>
    <xf numFmtId="164" fontId="5" fillId="26" borderId="0" xfId="1" applyFont="1" applyFill="1" applyAlignment="1">
      <alignment horizontal="left"/>
    </xf>
    <xf numFmtId="165" fontId="7" fillId="26" borderId="0" xfId="2" applyNumberFormat="1" applyFont="1" applyFill="1" applyAlignment="1">
      <alignment horizontal="left"/>
    </xf>
    <xf numFmtId="0" fontId="4" fillId="26" borderId="0" xfId="1" applyNumberFormat="1" applyFont="1" applyFill="1" applyAlignment="1"/>
    <xf numFmtId="165" fontId="3" fillId="26" borderId="6" xfId="2" applyNumberFormat="1" applyFont="1" applyFill="1" applyBorder="1" applyAlignment="1">
      <alignment horizontal="center"/>
    </xf>
    <xf numFmtId="165" fontId="4" fillId="26" borderId="0" xfId="250" applyNumberFormat="1" applyFont="1" applyFill="1"/>
    <xf numFmtId="165" fontId="30" fillId="26" borderId="0" xfId="250" applyNumberFormat="1" applyFont="1" applyFill="1"/>
    <xf numFmtId="165" fontId="3" fillId="26" borderId="0" xfId="250" applyNumberFormat="1" applyFont="1" applyFill="1"/>
    <xf numFmtId="165" fontId="3" fillId="26" borderId="0" xfId="2" applyNumberFormat="1" applyFont="1" applyFill="1" applyBorder="1"/>
    <xf numFmtId="165" fontId="4" fillId="26" borderId="0" xfId="2" applyNumberFormat="1" applyFont="1" applyFill="1" applyAlignment="1" applyProtection="1"/>
    <xf numFmtId="166" fontId="4" fillId="26" borderId="0" xfId="2" applyNumberFormat="1" applyFont="1" applyFill="1" applyAlignment="1">
      <alignment horizontal="right"/>
    </xf>
    <xf numFmtId="44" fontId="4" fillId="26" borderId="0" xfId="253" applyNumberFormat="1" applyFont="1" applyFill="1"/>
    <xf numFmtId="165" fontId="3" fillId="26" borderId="0" xfId="2" applyNumberFormat="1" applyFont="1" applyFill="1" applyBorder="1" applyAlignment="1"/>
    <xf numFmtId="165" fontId="3" fillId="26" borderId="0" xfId="2" applyNumberFormat="1" applyFont="1" applyFill="1" applyBorder="1" applyAlignment="1">
      <alignment horizontal="left"/>
    </xf>
    <xf numFmtId="0" fontId="4" fillId="26" borderId="0" xfId="313" applyFont="1" applyFill="1" applyAlignment="1">
      <alignment vertical="center"/>
    </xf>
    <xf numFmtId="0" fontId="4" fillId="26" borderId="0" xfId="313" applyNumberFormat="1" applyFont="1" applyFill="1" applyAlignment="1">
      <alignment vertical="center"/>
    </xf>
    <xf numFmtId="0" fontId="35" fillId="26" borderId="0" xfId="313" applyFont="1" applyFill="1" applyAlignment="1"/>
    <xf numFmtId="0" fontId="3" fillId="26" borderId="0" xfId="313" applyFont="1" applyFill="1" applyAlignment="1"/>
    <xf numFmtId="39" fontId="4" fillId="26" borderId="0" xfId="313" applyNumberFormat="1" applyFont="1" applyFill="1" applyAlignment="1"/>
    <xf numFmtId="37" fontId="4" fillId="26" borderId="0" xfId="313" applyNumberFormat="1" applyFont="1" applyFill="1" applyAlignment="1"/>
    <xf numFmtId="179" fontId="4" fillId="26" borderId="0" xfId="313" applyNumberFormat="1" applyFont="1" applyFill="1" applyAlignment="1">
      <alignment horizontal="right"/>
    </xf>
    <xf numFmtId="0" fontId="4" fillId="0" borderId="0" xfId="268" applyFont="1" applyFill="1" applyAlignment="1">
      <alignment vertical="top"/>
    </xf>
    <xf numFmtId="165" fontId="4" fillId="0" borderId="0" xfId="2" applyNumberFormat="1" applyFont="1" applyFill="1" applyAlignment="1">
      <alignment vertical="top"/>
    </xf>
    <xf numFmtId="165" fontId="3" fillId="0" borderId="0" xfId="2" applyNumberFormat="1" applyFont="1" applyFill="1" applyBorder="1" applyAlignment="1">
      <alignment horizontal="center" vertical="top"/>
    </xf>
    <xf numFmtId="164" fontId="4" fillId="0" borderId="0" xfId="1" applyFont="1" applyFill="1" applyAlignment="1">
      <alignment vertical="top"/>
    </xf>
    <xf numFmtId="166" fontId="4" fillId="0" borderId="0" xfId="311" applyNumberFormat="1" applyFont="1" applyFill="1" applyAlignment="1">
      <alignment vertical="top"/>
    </xf>
    <xf numFmtId="0" fontId="3" fillId="0" borderId="0" xfId="268" applyFont="1" applyFill="1" applyAlignment="1">
      <alignment vertical="top"/>
    </xf>
    <xf numFmtId="165" fontId="3" fillId="0" borderId="0" xfId="2" applyNumberFormat="1" applyFont="1" applyFill="1" applyAlignment="1">
      <alignment vertical="top"/>
    </xf>
    <xf numFmtId="0" fontId="4" fillId="0" borderId="0" xfId="268" applyNumberFormat="1" applyFont="1" applyFill="1" applyAlignment="1">
      <alignment vertical="top"/>
    </xf>
    <xf numFmtId="168" fontId="4" fillId="26" borderId="0" xfId="268" applyNumberFormat="1" applyFont="1" applyFill="1" applyBorder="1" applyAlignment="1">
      <alignment vertical="top"/>
    </xf>
    <xf numFmtId="168" fontId="4" fillId="0" borderId="0" xfId="268" applyNumberFormat="1" applyFont="1" applyFill="1" applyAlignment="1">
      <alignment vertical="top"/>
    </xf>
    <xf numFmtId="168" fontId="4" fillId="0" borderId="0" xfId="268" applyNumberFormat="1" applyFont="1" applyFill="1" applyBorder="1" applyAlignment="1">
      <alignment vertical="top"/>
    </xf>
    <xf numFmtId="0" fontId="4" fillId="26" borderId="0" xfId="268" applyFont="1" applyFill="1" applyAlignment="1">
      <alignment vertical="top"/>
    </xf>
    <xf numFmtId="0" fontId="4" fillId="0" borderId="0" xfId="268" applyFont="1" applyFill="1" applyAlignment="1">
      <alignment horizontal="left" vertical="top"/>
    </xf>
    <xf numFmtId="166" fontId="4" fillId="26" borderId="0" xfId="311" applyNumberFormat="1" applyFont="1" applyFill="1" applyAlignment="1">
      <alignment vertical="top"/>
    </xf>
    <xf numFmtId="176" fontId="4" fillId="0" borderId="0" xfId="268" applyNumberFormat="1" applyFont="1" applyFill="1" applyAlignment="1">
      <alignment vertical="top"/>
    </xf>
    <xf numFmtId="0" fontId="3" fillId="0" borderId="0" xfId="268" applyFont="1" applyFill="1" applyAlignment="1">
      <alignment horizontal="center"/>
    </xf>
    <xf numFmtId="0" fontId="4" fillId="0" borderId="0" xfId="268" applyFont="1" applyFill="1" applyAlignment="1"/>
    <xf numFmtId="0" fontId="0" fillId="0" borderId="0" xfId="0" applyAlignment="1"/>
    <xf numFmtId="165" fontId="3" fillId="0" borderId="0" xfId="2" applyNumberFormat="1" applyFont="1" applyFill="1" applyBorder="1" applyAlignment="1"/>
    <xf numFmtId="0" fontId="3" fillId="0" borderId="0" xfId="2" applyNumberFormat="1" applyFont="1" applyFill="1" applyBorder="1" applyAlignment="1">
      <alignment horizontal="center"/>
    </xf>
    <xf numFmtId="166" fontId="4" fillId="0" borderId="0" xfId="311" applyNumberFormat="1" applyFont="1" applyFill="1" applyAlignment="1"/>
    <xf numFmtId="183" fontId="4" fillId="0" borderId="0" xfId="334" applyNumberFormat="1" applyFont="1" applyFill="1" applyAlignment="1"/>
    <xf numFmtId="0" fontId="4" fillId="0" borderId="0" xfId="268" applyFont="1" applyFill="1" applyBorder="1" applyAlignment="1"/>
    <xf numFmtId="166" fontId="4" fillId="0" borderId="0" xfId="311" applyNumberFormat="1" applyFont="1" applyFill="1" applyBorder="1" applyAlignment="1"/>
    <xf numFmtId="166" fontId="4" fillId="0" borderId="1" xfId="311" applyNumberFormat="1" applyFont="1" applyFill="1" applyBorder="1" applyAlignment="1"/>
    <xf numFmtId="0" fontId="3" fillId="0" borderId="0" xfId="268" applyFont="1" applyFill="1" applyAlignment="1"/>
    <xf numFmtId="167" fontId="4" fillId="0" borderId="10" xfId="314" applyNumberFormat="1" applyFont="1" applyFill="1" applyBorder="1" applyAlignment="1"/>
    <xf numFmtId="0" fontId="55" fillId="0" borderId="0" xfId="268" applyFont="1" applyFill="1" applyBorder="1" applyAlignment="1"/>
    <xf numFmtId="0" fontId="55" fillId="0" borderId="0" xfId="268" applyFont="1" applyFill="1" applyAlignment="1"/>
    <xf numFmtId="0" fontId="0" fillId="0" borderId="0" xfId="0" applyFont="1" applyAlignment="1"/>
    <xf numFmtId="178" fontId="4" fillId="0" borderId="0" xfId="334" applyNumberFormat="1" applyFont="1" applyFill="1" applyAlignment="1">
      <alignment horizontal="right"/>
    </xf>
    <xf numFmtId="178" fontId="4" fillId="0" borderId="0" xfId="334" applyNumberFormat="1" applyFont="1" applyFill="1" applyAlignment="1"/>
    <xf numFmtId="43" fontId="4" fillId="0" borderId="0" xfId="311" applyFont="1" applyFill="1" applyAlignment="1">
      <alignment horizontal="right"/>
    </xf>
    <xf numFmtId="178" fontId="4" fillId="0" borderId="0" xfId="334" applyNumberFormat="1" applyFont="1" applyFill="1" applyBorder="1" applyAlignment="1">
      <alignment horizontal="right"/>
    </xf>
    <xf numFmtId="43" fontId="4" fillId="0" borderId="0" xfId="311" applyFont="1" applyFill="1" applyBorder="1" applyAlignment="1">
      <alignment horizontal="right"/>
    </xf>
    <xf numFmtId="178" fontId="4" fillId="0" borderId="1" xfId="334" applyNumberFormat="1" applyFont="1" applyFill="1" applyBorder="1" applyAlignment="1">
      <alignment horizontal="right"/>
    </xf>
    <xf numFmtId="43" fontId="4" fillId="0" borderId="1" xfId="311" applyFont="1" applyFill="1" applyBorder="1" applyAlignment="1">
      <alignment horizontal="right"/>
    </xf>
    <xf numFmtId="178" fontId="4" fillId="0" borderId="0" xfId="313" applyNumberFormat="1" applyFont="1" applyFill="1" applyAlignment="1">
      <alignment horizontal="right"/>
    </xf>
    <xf numFmtId="178" fontId="4" fillId="0" borderId="0" xfId="313" applyNumberFormat="1" applyFont="1" applyFill="1" applyAlignment="1"/>
    <xf numFmtId="179" fontId="4" fillId="0" borderId="0" xfId="313" applyNumberFormat="1" applyFont="1" applyFill="1" applyAlignment="1">
      <alignment horizontal="right"/>
    </xf>
    <xf numFmtId="39" fontId="4" fillId="0" borderId="0" xfId="313" applyNumberFormat="1" applyFont="1" applyFill="1" applyAlignment="1"/>
    <xf numFmtId="0" fontId="53" fillId="0" borderId="0" xfId="313" applyFont="1" applyFill="1" applyAlignment="1"/>
    <xf numFmtId="0" fontId="4" fillId="0" borderId="0" xfId="313" applyFont="1" applyFill="1" applyAlignment="1">
      <alignment horizontal="right"/>
    </xf>
    <xf numFmtId="37" fontId="4" fillId="0" borderId="0" xfId="313" applyNumberFormat="1" applyFont="1" applyFill="1" applyAlignment="1">
      <alignment horizontal="right"/>
    </xf>
    <xf numFmtId="10" fontId="4" fillId="0" borderId="0" xfId="313" applyNumberFormat="1" applyFont="1" applyFill="1" applyAlignment="1"/>
    <xf numFmtId="0" fontId="3" fillId="0" borderId="0" xfId="313" applyFont="1" applyFill="1" applyAlignment="1"/>
    <xf numFmtId="180" fontId="4" fillId="0" borderId="0" xfId="313" applyNumberFormat="1" applyFont="1" applyFill="1" applyAlignment="1">
      <alignment horizontal="right"/>
    </xf>
    <xf numFmtId="181" fontId="4" fillId="0" borderId="0" xfId="313" applyNumberFormat="1" applyFont="1" applyFill="1" applyAlignment="1">
      <alignment horizontal="right"/>
    </xf>
    <xf numFmtId="172" fontId="4" fillId="0" borderId="0" xfId="313" applyNumberFormat="1" applyFont="1" applyFill="1" applyAlignment="1"/>
    <xf numFmtId="37" fontId="4" fillId="0" borderId="0" xfId="313" applyNumberFormat="1" applyFont="1" applyFill="1" applyAlignment="1"/>
    <xf numFmtId="182" fontId="4" fillId="0" borderId="0" xfId="313" applyNumberFormat="1" applyFont="1" applyFill="1" applyAlignment="1">
      <alignment horizontal="right"/>
    </xf>
    <xf numFmtId="166" fontId="4" fillId="0" borderId="0" xfId="311" applyNumberFormat="1" applyFont="1" applyFill="1" applyAlignment="1">
      <alignment horizontal="right"/>
    </xf>
    <xf numFmtId="0" fontId="4" fillId="0" borderId="0" xfId="313" applyFont="1" applyFill="1" applyAlignment="1">
      <alignment horizontal="right" vertical="top"/>
    </xf>
    <xf numFmtId="0" fontId="4" fillId="0" borderId="0" xfId="313" applyFont="1" applyFill="1" applyAlignment="1">
      <alignment horizontal="left" indent="2"/>
    </xf>
    <xf numFmtId="166" fontId="4" fillId="0" borderId="0" xfId="2" applyNumberFormat="1" applyFont="1" applyFill="1" applyAlignment="1">
      <alignment horizontal="right" vertical="top"/>
    </xf>
    <xf numFmtId="166" fontId="4" fillId="0" borderId="0" xfId="2" applyNumberFormat="1" applyFont="1" applyFill="1" applyAlignment="1"/>
    <xf numFmtId="165" fontId="3" fillId="26" borderId="0" xfId="2" applyNumberFormat="1" applyFont="1" applyFill="1" applyBorder="1" applyAlignment="1">
      <alignment horizontal="center"/>
    </xf>
    <xf numFmtId="0" fontId="63" fillId="0" borderId="0" xfId="0" applyFont="1"/>
    <xf numFmtId="166" fontId="4" fillId="26" borderId="7" xfId="311" applyNumberFormat="1" applyFont="1" applyFill="1" applyBorder="1"/>
    <xf numFmtId="43" fontId="4" fillId="26" borderId="0" xfId="311" applyNumberFormat="1" applyFont="1" applyFill="1" applyBorder="1" applyAlignment="1">
      <alignment vertical="center"/>
    </xf>
    <xf numFmtId="180" fontId="4" fillId="0" borderId="0" xfId="334" applyNumberFormat="1" applyFont="1" applyFill="1" applyAlignment="1"/>
    <xf numFmtId="0" fontId="4" fillId="26" borderId="0" xfId="313" applyFont="1" applyFill="1" applyAlignment="1">
      <alignment horizontal="right" vertical="top"/>
    </xf>
    <xf numFmtId="166" fontId="4" fillId="26" borderId="0" xfId="2" applyNumberFormat="1" applyFont="1" applyFill="1" applyAlignment="1">
      <alignment horizontal="right" vertical="top"/>
    </xf>
    <xf numFmtId="0" fontId="4" fillId="26" borderId="0" xfId="313" applyFont="1" applyFill="1" applyAlignment="1">
      <alignment horizontal="right"/>
    </xf>
    <xf numFmtId="182" fontId="4" fillId="26" borderId="0" xfId="313" applyNumberFormat="1" applyFont="1" applyFill="1" applyAlignment="1">
      <alignment horizontal="right"/>
    </xf>
    <xf numFmtId="166" fontId="4" fillId="0" borderId="6" xfId="2" applyNumberFormat="1" applyFont="1" applyFill="1" applyBorder="1"/>
    <xf numFmtId="168" fontId="4" fillId="0" borderId="0" xfId="253" applyNumberFormat="1" applyFont="1" applyFill="1" applyBorder="1"/>
    <xf numFmtId="168" fontId="4" fillId="0" borderId="8" xfId="253" applyNumberFormat="1" applyFont="1" applyFill="1" applyBorder="1"/>
    <xf numFmtId="170" fontId="4" fillId="0" borderId="0" xfId="2" applyNumberFormat="1" applyFont="1" applyFill="1" applyBorder="1"/>
    <xf numFmtId="44" fontId="4" fillId="0" borderId="8" xfId="253" applyNumberFormat="1" applyFont="1" applyFill="1" applyBorder="1"/>
    <xf numFmtId="166" fontId="4" fillId="0" borderId="0" xfId="253" applyNumberFormat="1" applyFont="1" applyFill="1" applyBorder="1"/>
    <xf numFmtId="166" fontId="4" fillId="0" borderId="7" xfId="2" applyNumberFormat="1" applyFont="1" applyFill="1" applyBorder="1"/>
    <xf numFmtId="167" fontId="4" fillId="0" borderId="0" xfId="314" applyNumberFormat="1" applyFont="1" applyFill="1" applyAlignment="1"/>
    <xf numFmtId="167" fontId="4" fillId="0" borderId="0" xfId="314" applyNumberFormat="1" applyFont="1" applyFill="1" applyBorder="1" applyAlignment="1"/>
    <xf numFmtId="0" fontId="63" fillId="0" borderId="0" xfId="0" applyFont="1" applyFill="1" applyAlignment="1">
      <alignment horizontal="left" wrapText="1"/>
    </xf>
    <xf numFmtId="165" fontId="3" fillId="26" borderId="0" xfId="2" applyNumberFormat="1" applyFont="1" applyFill="1" applyBorder="1" applyAlignment="1">
      <alignment horizontal="center"/>
    </xf>
    <xf numFmtId="165" fontId="3" fillId="26" borderId="1" xfId="2" applyNumberFormat="1" applyFont="1" applyFill="1" applyBorder="1" applyAlignment="1">
      <alignment horizontal="center"/>
    </xf>
    <xf numFmtId="164" fontId="3" fillId="26" borderId="0" xfId="1" applyFont="1" applyFill="1" applyAlignment="1">
      <alignment horizontal="center"/>
    </xf>
    <xf numFmtId="165" fontId="3" fillId="26" borderId="0" xfId="2" applyNumberFormat="1" applyFont="1" applyFill="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0" fontId="63" fillId="0" borderId="0" xfId="0" applyFont="1" applyAlignment="1">
      <alignment horizontal="left" wrapText="1"/>
    </xf>
    <xf numFmtId="165" fontId="3" fillId="0" borderId="1" xfId="2" applyNumberFormat="1" applyFont="1" applyFill="1" applyBorder="1" applyAlignment="1">
      <alignment horizontal="center"/>
    </xf>
    <xf numFmtId="0" fontId="3" fillId="0" borderId="0" xfId="268" applyFont="1" applyFill="1" applyAlignment="1">
      <alignment horizontal="center"/>
    </xf>
    <xf numFmtId="0" fontId="3" fillId="26" borderId="0" xfId="268" applyFont="1" applyFill="1" applyAlignment="1">
      <alignment horizontal="center"/>
    </xf>
    <xf numFmtId="165" fontId="3" fillId="0" borderId="1" xfId="2" applyNumberFormat="1" applyFont="1" applyFill="1" applyBorder="1" applyAlignment="1">
      <alignment horizontal="center" vertical="top"/>
    </xf>
    <xf numFmtId="165" fontId="3" fillId="0" borderId="1" xfId="2" applyNumberFormat="1" applyFont="1" applyFill="1" applyBorder="1" applyAlignment="1">
      <alignment horizontal="center" wrapText="1"/>
    </xf>
    <xf numFmtId="164" fontId="3" fillId="0" borderId="1" xfId="1" applyFont="1" applyFill="1" applyBorder="1" applyAlignment="1">
      <alignment horizontal="center" wrapText="1"/>
    </xf>
    <xf numFmtId="164" fontId="3" fillId="0" borderId="1" xfId="1" applyFont="1" applyFill="1" applyBorder="1" applyAlignment="1">
      <alignment horizontal="center"/>
    </xf>
    <xf numFmtId="0" fontId="3" fillId="26" borderId="0" xfId="312" applyFont="1" applyFill="1" applyAlignment="1">
      <alignment horizontal="center"/>
    </xf>
    <xf numFmtId="0" fontId="3" fillId="26" borderId="0" xfId="313" applyFont="1" applyFill="1" applyAlignment="1">
      <alignment horizontal="center"/>
    </xf>
    <xf numFmtId="0" fontId="3" fillId="26" borderId="1" xfId="313" applyFont="1" applyFill="1" applyBorder="1" applyAlignment="1">
      <alignment horizontal="center" vertical="center"/>
    </xf>
  </cellXfs>
  <cellStyles count="335">
    <cellStyle name="%" xfId="4"/>
    <cellStyle name="% 2" xfId="315"/>
    <cellStyle name="% 3" xfId="316"/>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0"/>
    <cellStyle name="20% - Accent2 2" xfId="271"/>
    <cellStyle name="20% - Accent3 2" xfId="272"/>
    <cellStyle name="20% - Accent4 2" xfId="273"/>
    <cellStyle name="20% - Accent5 2" xfId="274"/>
    <cellStyle name="20% - Accent6 2" xfId="275"/>
    <cellStyle name="40% - Accent1 2" xfId="276"/>
    <cellStyle name="40% - Accent2 2" xfId="277"/>
    <cellStyle name="40% - Accent3 2" xfId="278"/>
    <cellStyle name="40% - Accent4 2" xfId="279"/>
    <cellStyle name="40% - Accent5 2" xfId="280"/>
    <cellStyle name="40% - Accent6 2" xfId="281"/>
    <cellStyle name="60% - Accent1 2" xfId="282"/>
    <cellStyle name="60% - Accent2 2" xfId="283"/>
    <cellStyle name="60% - Accent3 2" xfId="284"/>
    <cellStyle name="60% - Accent4 2" xfId="285"/>
    <cellStyle name="60% - Accent5 2" xfId="286"/>
    <cellStyle name="60% - Accent6 2" xfId="287"/>
    <cellStyle name="Accent1 2" xfId="288"/>
    <cellStyle name="Accent2 2" xfId="289"/>
    <cellStyle name="Accent3 2" xfId="290"/>
    <cellStyle name="Accent4 2" xfId="291"/>
    <cellStyle name="Accent5 2" xfId="292"/>
    <cellStyle name="Accent6 2" xfId="293"/>
    <cellStyle name="Bad 2" xfId="294"/>
    <cellStyle name="Calculation 2" xfId="295"/>
    <cellStyle name="Check Cell 2" xfId="296"/>
    <cellStyle name="Comma" xfId="311" builtinId="3"/>
    <cellStyle name="Comma 2" xfId="2"/>
    <cellStyle name="Comma 2 2" xfId="250"/>
    <cellStyle name="Comma 2 3" xfId="317"/>
    <cellStyle name="Comma 2 4" xfId="318"/>
    <cellStyle name="Comma 3" xfId="251"/>
    <cellStyle name="Comma 3 2" xfId="319"/>
    <cellStyle name="Comma 3 2 2" xfId="320"/>
    <cellStyle name="Comma 3 3" xfId="321"/>
    <cellStyle name="Comma 3 4" xfId="322"/>
    <cellStyle name="Comma 3 5" xfId="323"/>
    <cellStyle name="Comma 4" xfId="252"/>
    <cellStyle name="Comma 4 2" xfId="324"/>
    <cellStyle name="Comma 4 3" xfId="325"/>
    <cellStyle name="Comma 5" xfId="326"/>
    <cellStyle name="Currency" xfId="314" builtinId="4"/>
    <cellStyle name="Currency 2" xfId="253"/>
    <cellStyle name="Currency 2 2" xfId="3"/>
    <cellStyle name="Currency 3" xfId="254"/>
    <cellStyle name="Explanatory Text 2" xfId="297"/>
    <cellStyle name="Good 2" xfId="298"/>
    <cellStyle name="Heading 1 2" xfId="299"/>
    <cellStyle name="Heading 2 2" xfId="300"/>
    <cellStyle name="Heading 3 2" xfId="301"/>
    <cellStyle name="Heading 4 2" xfId="302"/>
    <cellStyle name="Input 2" xfId="303"/>
    <cellStyle name="Linked Cell 2" xfId="304"/>
    <cellStyle name="Neutral 2" xfId="305"/>
    <cellStyle name="Normal" xfId="0" builtinId="0"/>
    <cellStyle name="Normal 2" xfId="255"/>
    <cellStyle name="Normal 2 2" xfId="327"/>
    <cellStyle name="Normal 2 3" xfId="328"/>
    <cellStyle name="Normal 3" xfId="256"/>
    <cellStyle name="Normal 3 2" xfId="329"/>
    <cellStyle name="Normal 3 3" xfId="330"/>
    <cellStyle name="Normal 4" xfId="331"/>
    <cellStyle name="Normal 5" xfId="332"/>
    <cellStyle name="Normal_boardpackage" xfId="267"/>
    <cellStyle name="Normal_Financial Report-Jun 30 2006 - FAS115" xfId="1"/>
    <cellStyle name="Normal_NonGAAP1" xfId="268"/>
    <cellStyle name="Normal_NonGAAP1_Press Release Stats (4) 2" xfId="312"/>
    <cellStyle name="Normal_Press Release Stats (4)" xfId="313"/>
    <cellStyle name="Note 2" xfId="306"/>
    <cellStyle name="Output 2" xfId="307"/>
    <cellStyle name="Percent" xfId="334" builtinId="5"/>
    <cellStyle name="Percent 2" xfId="257"/>
    <cellStyle name="Percent 2 2" xfId="258"/>
    <cellStyle name="Percent 3" xfId="259"/>
    <cellStyle name="Percent 3 2" xfId="269"/>
    <cellStyle name="Percent 4" xfId="333"/>
    <cellStyle name="PSChar" xfId="260"/>
    <cellStyle name="PSDate" xfId="261"/>
    <cellStyle name="PSDec" xfId="262"/>
    <cellStyle name="PSDetail" xfId="263"/>
    <cellStyle name="PSHeading" xfId="264"/>
    <cellStyle name="PSInt" xfId="265"/>
    <cellStyle name="PSSpacer" xfId="266"/>
    <cellStyle name="Title 2" xfId="308"/>
    <cellStyle name="Total 2" xfId="309"/>
    <cellStyle name="Warning Text 2" xfId="3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2</xdr:rowOff>
    </xdr:from>
    <xdr:to>
      <xdr:col>8</xdr:col>
      <xdr:colOff>0</xdr:colOff>
      <xdr:row>74</xdr:row>
      <xdr:rowOff>118533</xdr:rowOff>
    </xdr:to>
    <xdr:sp macro="" textlink="">
      <xdr:nvSpPr>
        <xdr:cNvPr id="932" name="TextBox 931"/>
        <xdr:cNvSpPr txBox="1"/>
      </xdr:nvSpPr>
      <xdr:spPr>
        <a:xfrm>
          <a:off x="0" y="6993469"/>
          <a:ext cx="10549467" cy="5545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Refer to the non-GAAP information section of the earnings release for further discussion of why we consider amortization expense of acquired intangible assets to be a non-GAAP adjustment.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March 31, 2017 and December 31, 2016, merger and strategic initiatives expense primarily related to our acquisitions of International Securities Exchange, or ISE, and Boardvantage, Inc and other strategic</a:t>
          </a:r>
          <a:r>
            <a:rPr lang="en-US" sz="1100" baseline="0">
              <a:solidFill>
                <a:schemeClr val="dk1"/>
              </a:solidFill>
              <a:effectLst/>
              <a:latin typeface="+mn-lt"/>
              <a:ea typeface="+mn-ea"/>
              <a:cs typeface="+mn-cs"/>
            </a:rPr>
            <a:t> initiatives</a:t>
          </a:r>
          <a:r>
            <a:rPr lang="en-US" sz="1100">
              <a:solidFill>
                <a:schemeClr val="dk1"/>
              </a:solidFill>
              <a:effectLst/>
              <a:latin typeface="+mn-lt"/>
              <a:ea typeface="+mn-ea"/>
              <a:cs typeface="+mn-cs"/>
            </a:rPr>
            <a:t>.  For the three months ended March 31, 2016, merger and strategic initiatives expense primarily related to our acquisitions of Nasdaq CXC and Marketwired L.P. Refer to the non-GAAP information section of the earnings release for further discussion on why we consider merger and strategic initiatives expense to be a non-GAAP adjustment.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Restructuring charges for the three months ended March 31,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For the three months ended December 31, 2016, we recorded a pre-tax, non-cash intangible asset impairment charge of $578 million related to the full write-off of the eSpeed trade name.  The impairment charge was the result of a decline in operating performance and the rebranding of our Fixed Income business. Refer to the non-GAAP information section of the earnings release for further discussion of why we consider asset impairment charges to be a non-GAAP adjustment.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In December 2016, we were issued a $6 million fine by the Swedish Financial Supervisory Authority, or SFSA, as a result of findings in connection with its investigations of cybersecurity processes at our Nordic exchanges and clearinghouse. The SFSA’s conclusions related to governance issues rather than systems and platform security. We have appealed the SFSA's decision, including the amount of the fine.   This charge is included in regulatory expense in the Condensed Consolidated Statements of Income (Loss) for the three months ended December 31, 2016.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For the three months ended December 31, 2016, we recorded $12 million in accelerated expense due to the retirement of the company’s former CEO for equity awards previously granted.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(7) For the three months ended December 31, 2016, we established a sublease loss reserve on space we currently occupy due to excess capacity.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(8) Other charges primarily include the impact of the write-off of an equity method investment, partially offset by a gain resulting from the sale of a percentage of a separate equity method investment. We recorded the net loss in net income (loss) from unconsolidated investees in the Condensed Consolidated Statements of Income (Loss) for the three months ended December 31, 2016.</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(9) The non-GAAP adjustment to the income tax provision primarily includes the tax impact of each non-GAAP adjustment.  </a:t>
          </a:r>
        </a:p>
        <a:p>
          <a:r>
            <a:rPr lang="en-US" sz="1100">
              <a:solidFill>
                <a:schemeClr val="dk1"/>
              </a:solidFill>
              <a:effectLst/>
              <a:latin typeface="+mn-lt"/>
              <a:ea typeface="+mn-ea"/>
              <a:cs typeface="+mn-cs"/>
            </a:rPr>
            <a:t> </a:t>
          </a:r>
        </a:p>
        <a:p>
          <a:endParaRPr lang="en-US" sz="1100" b="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0</xdr:rowOff>
    </xdr:from>
    <xdr:to>
      <xdr:col>8</xdr:col>
      <xdr:colOff>0</xdr:colOff>
      <xdr:row>64</xdr:row>
      <xdr:rowOff>35859</xdr:rowOff>
    </xdr:to>
    <xdr:sp macro="" textlink="">
      <xdr:nvSpPr>
        <xdr:cNvPr id="1346" name="TextBox 1345"/>
        <xdr:cNvSpPr txBox="1"/>
      </xdr:nvSpPr>
      <xdr:spPr>
        <a:xfrm>
          <a:off x="0" y="5486400"/>
          <a:ext cx="8848165" cy="4554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Refer to the non-GAAP information section of the earnings release for further discussion of why we consider amortization expense of acquired intangible assets to be a non-GAAP adjustment.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March 31, 2017 and December 31, 2016, merger and strategic initiatives expense primarily related to our acquisitions of ISE and Boardvantage, Inc and other strategic</a:t>
          </a:r>
          <a:r>
            <a:rPr lang="en-US" sz="1100" baseline="0">
              <a:solidFill>
                <a:schemeClr val="dk1"/>
              </a:solidFill>
              <a:effectLst/>
              <a:latin typeface="+mn-lt"/>
              <a:ea typeface="+mn-ea"/>
              <a:cs typeface="+mn-cs"/>
            </a:rPr>
            <a:t> initiatives</a:t>
          </a:r>
          <a:r>
            <a:rPr lang="en-US" sz="1100">
              <a:solidFill>
                <a:schemeClr val="dk1"/>
              </a:solidFill>
              <a:effectLst/>
              <a:latin typeface="+mn-lt"/>
              <a:ea typeface="+mn-ea"/>
              <a:cs typeface="+mn-cs"/>
            </a:rPr>
            <a:t>.  For the three months ended March 31, 2016, merger and strategic initiatives expense primarily related to our acquisitions of Nasdaq</a:t>
          </a:r>
          <a:r>
            <a:rPr lang="en-US" sz="1100" baseline="0">
              <a:solidFill>
                <a:schemeClr val="dk1"/>
              </a:solidFill>
              <a:effectLst/>
              <a:latin typeface="+mn-lt"/>
              <a:ea typeface="+mn-ea"/>
              <a:cs typeface="+mn-cs"/>
            </a:rPr>
            <a:t> CXC</a:t>
          </a:r>
          <a:r>
            <a:rPr lang="en-US" sz="1100">
              <a:solidFill>
                <a:schemeClr val="dk1"/>
              </a:solidFill>
              <a:effectLst/>
              <a:latin typeface="+mn-lt"/>
              <a:ea typeface="+mn-ea"/>
              <a:cs typeface="+mn-cs"/>
            </a:rPr>
            <a:t> and Marketwired L.P. Refer to the non-GAAP information section of the earnings release for further discussion on why we consider merger and strategic initiatives expense to be a non-GAAP adjustment.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Restructuring charges for the three months ended March 31,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In December 2016, we were issued a $6 million fine by the SFSA as a result of findings in connection with its investigations of cybersecurity processes at our Nordic exchanges and clearinghouse. The SFSA’s conclusions related to governance issues rather than systems and platform security. We have appealed the SFSA's decision, including the amount of the fine.   This charge is included in regulatory expense in the Condensed Consolidated Statements of Income (Loss) for the three months ended December 31, 2016.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For the three months ended December 31, 2016, we recorded $12 million in accelerated expense due to the retirement of the company’s former CEO for equity awards previously granted.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For the three months ended December 31, 2016, we established a sublease loss reserve on space we currently occupy due to excess capacity.  </a:t>
          </a:r>
        </a:p>
        <a:p>
          <a:endParaRPr lang="en-US" sz="1100"/>
        </a:p>
        <a:p>
          <a:pPr eaLnBrk="1" fontAlgn="auto" latinLnBrk="0" hangingPunct="1"/>
          <a:r>
            <a:rPr lang="en-US" sz="1100">
              <a:solidFill>
                <a:schemeClr val="dk1"/>
              </a:solidFill>
              <a:effectLst/>
              <a:latin typeface="+mn-lt"/>
              <a:ea typeface="+mn-ea"/>
              <a:cs typeface="+mn-cs"/>
            </a:rPr>
            <a:t>(7) U.S. GAAP operating margin equals U.S.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GAAP operating income divided by total revenues less transaction-based expenses.</a:t>
          </a:r>
          <a:endParaRPr lang="en-US">
            <a:effectLst/>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(8) Non-GAAP operating margin equals non-GAAP operating income divided by total revenues less transaction-based expenses.</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1</xdr:rowOff>
    </xdr:from>
    <xdr:to>
      <xdr:col>8</xdr:col>
      <xdr:colOff>0</xdr:colOff>
      <xdr:row>50</xdr:row>
      <xdr:rowOff>141516</xdr:rowOff>
    </xdr:to>
    <xdr:sp macro="" textlink="">
      <xdr:nvSpPr>
        <xdr:cNvPr id="610" name="TextBox 609"/>
        <xdr:cNvSpPr txBox="1"/>
      </xdr:nvSpPr>
      <xdr:spPr>
        <a:xfrm>
          <a:off x="0" y="4833258"/>
          <a:ext cx="8545286" cy="406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Refer to the non-GAAP information section of the earnings release for further discussion of why we consider amortization expense of acquired intangible assets to be a non-GAAP adjustment.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March 31, 2017 and December 31, 2016, merger and strategic initiatives expense primarily related to our acquisitions of</a:t>
          </a:r>
          <a:r>
            <a:rPr lang="en-US" sz="1100" baseline="0">
              <a:solidFill>
                <a:schemeClr val="dk1"/>
              </a:solidFill>
              <a:effectLst/>
              <a:latin typeface="+mn-lt"/>
              <a:ea typeface="+mn-ea"/>
              <a:cs typeface="+mn-cs"/>
            </a:rPr>
            <a:t> I</a:t>
          </a:r>
          <a:r>
            <a:rPr lang="en-US" sz="1100">
              <a:solidFill>
                <a:schemeClr val="dk1"/>
              </a:solidFill>
              <a:effectLst/>
              <a:latin typeface="+mn-lt"/>
              <a:ea typeface="+mn-ea"/>
              <a:cs typeface="+mn-cs"/>
            </a:rPr>
            <a:t>SE and Boardvantage, Inc and other strategic</a:t>
          </a:r>
          <a:r>
            <a:rPr lang="en-US" sz="1100" baseline="0">
              <a:solidFill>
                <a:schemeClr val="dk1"/>
              </a:solidFill>
              <a:effectLst/>
              <a:latin typeface="+mn-lt"/>
              <a:ea typeface="+mn-ea"/>
              <a:cs typeface="+mn-cs"/>
            </a:rPr>
            <a:t> initiatives</a:t>
          </a:r>
          <a:r>
            <a:rPr lang="en-US" sz="1100">
              <a:solidFill>
                <a:schemeClr val="dk1"/>
              </a:solidFill>
              <a:effectLst/>
              <a:latin typeface="+mn-lt"/>
              <a:ea typeface="+mn-ea"/>
              <a:cs typeface="+mn-cs"/>
            </a:rPr>
            <a:t>.  For the three months ended March 31, 2016, merger and strategic initiatives expense primarily related to our acquisitions of Nasdaq CXC and Marketwired L.P. Refer to the non-GAAP information section of the earnings release for further discussion on why we consider merger and strategic initiatives expense to be a non-GAAP adjustment.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Restructuring charges for the three months ended March 31,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In December 2016, we were issued a $6 million fine by the SFSA as a result of findings in connection with its investigations of cybersecurity processes at our Nordic exchanges and clearinghouse. The SFSA’s conclusions related to governance issues rather than systems and platform security. We have appealed the SFSA's decision, including the amount of the fine.   This charge is included in regulatory expense in the Condensed Consolidated Statements of Income (Loss) for the three months ended December 31, 2016.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For the three months ended December 31, 2016, we recorded $12 million in accelerated expense due to the retirement of the company’s former CEO for equity awards previously granted.</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For the three months ended December 31, 2016, we established a sublease loss reserve on space we currently occupy due to excess capacity.  </a:t>
          </a:r>
          <a:endParaRPr lang="en-US">
            <a:effectLst/>
          </a:endParaRPr>
        </a:p>
        <a:p>
          <a:endParaRPr lang="en-US"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83345</xdr:colOff>
      <xdr:row>16</xdr:row>
      <xdr:rowOff>38100</xdr:rowOff>
    </xdr:from>
    <xdr:to>
      <xdr:col>14</xdr:col>
      <xdr:colOff>702470</xdr:colOff>
      <xdr:row>22</xdr:row>
      <xdr:rowOff>83343</xdr:rowOff>
    </xdr:to>
    <xdr:sp macro="" textlink="">
      <xdr:nvSpPr>
        <xdr:cNvPr id="717" name="TextBox 716"/>
        <xdr:cNvSpPr txBox="1"/>
      </xdr:nvSpPr>
      <xdr:spPr>
        <a:xfrm>
          <a:off x="83345" y="3133725"/>
          <a:ext cx="11727656" cy="1069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effectLst/>
              <a:latin typeface="+mn-lt"/>
              <a:ea typeface="+mn-ea"/>
              <a:cs typeface="+mn-cs"/>
            </a:rPr>
            <a:t>(1) Acquisition impact reflects the inclusion of revenues from the 2016 acquisitions of Nasdaq CXC, Marketwired L.P., Boardvantage, Inc. and ISE.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In countries with currencies other than the U.S. dollar, revenues and expenses are translated using monthly average exchange rates. Certain discussions in this release isolate the impact of year-over-year foreign currency fluctuations to better measure the comparability of operating results between periods. Operating results excluding the impact of foreign currency fluctuations are calculated by translating the current period’s results by the prior period’s exchange rates.</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107580</xdr:colOff>
      <xdr:row>69</xdr:row>
      <xdr:rowOff>0</xdr:rowOff>
    </xdr:from>
    <xdr:ext cx="9940738" cy="1864659"/>
    <xdr:sp macro="" textlink="">
      <xdr:nvSpPr>
        <xdr:cNvPr id="176" name="Text Box 1"/>
        <xdr:cNvSpPr txBox="1">
          <a:spLocks noChangeArrowheads="1"/>
        </xdr:cNvSpPr>
      </xdr:nvSpPr>
      <xdr:spPr bwMode="auto">
        <a:xfrm>
          <a:off x="107580" y="11707906"/>
          <a:ext cx="9940738" cy="186465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Matched market share for Nasdaq ISE, Nasdaq GEMX and Nasdaq MRX is not disclosed for the three months ended March 31, 2016 since Nasdaq’s acquisition of ISE closed on June 30, 2016.</a:t>
          </a:r>
        </a:p>
        <a:p>
          <a:pPr algn="l" rtl="0">
            <a:defRPr sz="1000"/>
          </a:pPr>
          <a:r>
            <a:rPr lang="en-US" sz="800" b="0" i="0" u="none" strike="noStrike" baseline="0">
              <a:solidFill>
                <a:srgbClr val="000000"/>
              </a:solidFill>
              <a:latin typeface="Verdana" pitchFamily="34" charset="0"/>
            </a:rPr>
            <a:t>(2) Includes Finnish option contracts traded on EUREX Group.</a:t>
          </a:r>
        </a:p>
        <a:p>
          <a:pPr algn="l" rtl="0">
            <a:defRPr sz="1000"/>
          </a:pPr>
          <a:r>
            <a:rPr lang="en-US" sz="800" b="0" i="0" u="none" strike="noStrike" baseline="0">
              <a:solidFill>
                <a:srgbClr val="000000"/>
              </a:solidFill>
              <a:latin typeface="Verdana" pitchFamily="34" charset="0"/>
            </a:rPr>
            <a:t>(3) Includes transactions executed on Nasdaq's, Nasdaq BX's and Nasdaq PSX's systems plus trades reported through the Financial Industry Regulatory Authority/Nasdaq Trade Reporting Facility.  </a:t>
          </a:r>
        </a:p>
        <a:p>
          <a:pPr algn="l" rtl="0">
            <a:defRPr sz="1000"/>
          </a:pPr>
          <a:r>
            <a:rPr lang="en-US" sz="800" b="0" i="0" u="none" strike="noStrike" baseline="0">
              <a:solidFill>
                <a:srgbClr val="000000"/>
              </a:solidFill>
              <a:latin typeface="Verdana" pitchFamily="34" charset="0"/>
            </a:rPr>
            <a:t>(4) Transactions executed on Nasdaq Commodities or OTC and reported for clearing to Nasdaq Commodities measured by Terawatt hours (TWh).</a:t>
          </a:r>
        </a:p>
        <a:p>
          <a:pPr algn="l" rtl="0">
            <a:defRPr sz="1000"/>
          </a:pPr>
          <a:r>
            <a:rPr lang="en-US" sz="800" b="0" i="0" u="none" strike="noStrike" baseline="0">
              <a:solidFill>
                <a:srgbClr val="000000"/>
              </a:solidFill>
              <a:latin typeface="Verdana" pitchFamily="34" charset="0"/>
            </a:rPr>
            <a:t>(5) New listings include IPOs, including those completed on a best efforts basis, issuers that switched from other listing venues, closed-end funds and separately listed exchange traded products, or ETPs.</a:t>
          </a:r>
        </a:p>
        <a:p>
          <a:pPr algn="l" rtl="0">
            <a:defRPr sz="1000"/>
          </a:pPr>
          <a:r>
            <a:rPr lang="en-US" sz="800" b="0" i="0" u="none" strike="noStrike" baseline="0">
              <a:solidFill>
                <a:srgbClr val="000000"/>
              </a:solidFill>
              <a:latin typeface="Verdana" pitchFamily="34" charset="0"/>
            </a:rPr>
            <a:t>(6) New listings include IPOs and represent companies listed on the Nasdaq Nordic and Nasdaq Baltic exchanges and companies on the alternative markets of Nasdaq First North.</a:t>
          </a:r>
        </a:p>
        <a:p>
          <a:pPr algn="l" rtl="0">
            <a:defRPr sz="1000"/>
          </a:pPr>
          <a:r>
            <a:rPr lang="en-US" sz="800" b="0" i="0" u="none" strike="noStrike" baseline="0">
              <a:solidFill>
                <a:srgbClr val="000000"/>
              </a:solidFill>
              <a:latin typeface="Verdana" pitchFamily="34" charset="0"/>
            </a:rPr>
            <a:t>(7) Number of total listings on Nasdaq at period end, including 332 separately listed ETPs at March 31, 2017, 327 at December 31, 2016 and 241 at March 31, 2016.</a:t>
          </a:r>
        </a:p>
        <a:p>
          <a:pPr algn="l" rtl="0">
            <a:defRPr sz="1000"/>
          </a:pPr>
          <a:r>
            <a:rPr lang="en-US" sz="800" b="0" i="0" u="none" strike="noStrike" baseline="0">
              <a:solidFill>
                <a:srgbClr val="000000"/>
              </a:solidFill>
              <a:latin typeface="Verdana" pitchFamily="34" charset="0"/>
            </a:rPr>
            <a:t>(8) Represents companies listed on the Nasdaq Nordic and Nasdaq Baltic exchanges and companies on the alternative markets of Nasdaq First North at period end.</a:t>
          </a:r>
        </a:p>
        <a:p>
          <a:pPr algn="l" rtl="0">
            <a:defRPr sz="1000"/>
          </a:pPr>
          <a:r>
            <a:rPr lang="en-US" sz="800" b="0" i="0" u="none" strike="noStrike" baseline="0">
              <a:solidFill>
                <a:srgbClr val="000000"/>
              </a:solidFill>
              <a:latin typeface="Verdana" pitchFamily="34" charset="0"/>
            </a:rPr>
            <a:t>(9) Total contract value of orders signed during the period. </a:t>
          </a:r>
        </a:p>
        <a:p>
          <a:pPr algn="l" rtl="0">
            <a:defRPr sz="1000"/>
          </a:pPr>
          <a:r>
            <a:rPr lang="en-US" sz="800" b="0" i="0" u="none" strike="noStrike" baseline="0">
              <a:solidFill>
                <a:srgbClr val="000000"/>
              </a:solidFill>
              <a:latin typeface="Verdana" pitchFamily="34" charset="0"/>
            </a:rPr>
            <a:t>(10)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 val="Consol%20Income%20Stmt.xls"/>
      <sheetName val="Consol Income Stmt.xls"/>
      <sheetName val="\WINNT\Profiles\palmierv\Local "/>
    </sheetNames>
    <definedNames>
      <definedName name="Chart_Label_Update"/>
    </defined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5"/>
  <sheetViews>
    <sheetView showGridLines="0" zoomScale="90" zoomScaleNormal="90" zoomScaleSheetLayoutView="100" workbookViewId="0">
      <pane xSplit="1" ySplit="8" topLeftCell="B9" activePane="bottomRight" state="frozen"/>
      <selection activeCell="E20" sqref="E20"/>
      <selection pane="topRight" activeCell="E20" sqref="E20"/>
      <selection pane="bottomLeft" activeCell="E20" sqref="E20"/>
      <selection pane="bottomRight" activeCell="F67" sqref="F67"/>
    </sheetView>
  </sheetViews>
  <sheetFormatPr defaultColWidth="11.28515625" defaultRowHeight="12.75"/>
  <cols>
    <col min="1" max="1" width="68.5703125" style="16" customWidth="1"/>
    <col min="2" max="2" width="17.7109375" style="155" customWidth="1"/>
    <col min="3" max="3" width="2.7109375" style="11" customWidth="1"/>
    <col min="4" max="4" width="18.7109375" style="11" customWidth="1"/>
    <col min="5" max="5" width="2.7109375" style="11" customWidth="1"/>
    <col min="6" max="6" width="17.7109375" style="11" customWidth="1"/>
    <col min="7" max="220" width="11.28515625" style="16"/>
    <col min="221" max="221" width="61.5703125" style="16" customWidth="1"/>
    <col min="222" max="222" width="2.5703125" style="16" customWidth="1"/>
    <col min="223" max="223" width="13.7109375" style="16" bestFit="1" customWidth="1"/>
    <col min="224" max="224" width="1.7109375" style="16" customWidth="1"/>
    <col min="225" max="225" width="14.42578125" style="16" bestFit="1" customWidth="1"/>
    <col min="226" max="226" width="1.42578125" style="16" customWidth="1"/>
    <col min="227" max="227" width="14.42578125" style="16" bestFit="1" customWidth="1"/>
    <col min="228" max="228" width="1.7109375" style="16" customWidth="1"/>
    <col min="229" max="229" width="13.7109375" style="16" bestFit="1" customWidth="1"/>
    <col min="230" max="230" width="1.7109375" style="16" customWidth="1"/>
    <col min="231" max="231" width="13" style="16" bestFit="1" customWidth="1"/>
    <col min="232" max="476" width="11.28515625" style="16"/>
    <col min="477" max="477" width="61.5703125" style="16" customWidth="1"/>
    <col min="478" max="478" width="2.5703125" style="16" customWidth="1"/>
    <col min="479" max="479" width="13.7109375" style="16" bestFit="1" customWidth="1"/>
    <col min="480" max="480" width="1.7109375" style="16" customWidth="1"/>
    <col min="481" max="481" width="14.42578125" style="16" bestFit="1" customWidth="1"/>
    <col min="482" max="482" width="1.42578125" style="16" customWidth="1"/>
    <col min="483" max="483" width="14.42578125" style="16" bestFit="1" customWidth="1"/>
    <col min="484" max="484" width="1.7109375" style="16" customWidth="1"/>
    <col min="485" max="485" width="13.7109375" style="16" bestFit="1" customWidth="1"/>
    <col min="486" max="486" width="1.7109375" style="16" customWidth="1"/>
    <col min="487" max="487" width="13" style="16" bestFit="1" customWidth="1"/>
    <col min="488" max="732" width="11.28515625" style="16"/>
    <col min="733" max="733" width="61.5703125" style="16" customWidth="1"/>
    <col min="734" max="734" width="2.5703125" style="16" customWidth="1"/>
    <col min="735" max="735" width="13.7109375" style="16" bestFit="1" customWidth="1"/>
    <col min="736" max="736" width="1.7109375" style="16" customWidth="1"/>
    <col min="737" max="737" width="14.42578125" style="16" bestFit="1" customWidth="1"/>
    <col min="738" max="738" width="1.42578125" style="16" customWidth="1"/>
    <col min="739" max="739" width="14.42578125" style="16" bestFit="1" customWidth="1"/>
    <col min="740" max="740" width="1.7109375" style="16" customWidth="1"/>
    <col min="741" max="741" width="13.7109375" style="16" bestFit="1" customWidth="1"/>
    <col min="742" max="742" width="1.7109375" style="16" customWidth="1"/>
    <col min="743" max="743" width="13" style="16" bestFit="1" customWidth="1"/>
    <col min="744" max="988" width="11.28515625" style="16"/>
    <col min="989" max="989" width="61.5703125" style="16" customWidth="1"/>
    <col min="990" max="990" width="2.5703125" style="16" customWidth="1"/>
    <col min="991" max="991" width="13.7109375" style="16" bestFit="1" customWidth="1"/>
    <col min="992" max="992" width="1.7109375" style="16" customWidth="1"/>
    <col min="993" max="993" width="14.42578125" style="16" bestFit="1" customWidth="1"/>
    <col min="994" max="994" width="1.42578125" style="16" customWidth="1"/>
    <col min="995" max="995" width="14.42578125" style="16" bestFit="1" customWidth="1"/>
    <col min="996" max="996" width="1.7109375" style="16" customWidth="1"/>
    <col min="997" max="997" width="13.7109375" style="16" bestFit="1" customWidth="1"/>
    <col min="998" max="998" width="1.7109375" style="16" customWidth="1"/>
    <col min="999" max="999" width="13" style="16" bestFit="1" customWidth="1"/>
    <col min="1000" max="1244" width="11.28515625" style="16"/>
    <col min="1245" max="1245" width="61.5703125" style="16" customWidth="1"/>
    <col min="1246" max="1246" width="2.5703125" style="16" customWidth="1"/>
    <col min="1247" max="1247" width="13.7109375" style="16" bestFit="1" customWidth="1"/>
    <col min="1248" max="1248" width="1.7109375" style="16" customWidth="1"/>
    <col min="1249" max="1249" width="14.42578125" style="16" bestFit="1" customWidth="1"/>
    <col min="1250" max="1250" width="1.42578125" style="16" customWidth="1"/>
    <col min="1251" max="1251" width="14.42578125" style="16" bestFit="1" customWidth="1"/>
    <col min="1252" max="1252" width="1.7109375" style="16" customWidth="1"/>
    <col min="1253" max="1253" width="13.7109375" style="16" bestFit="1" customWidth="1"/>
    <col min="1254" max="1254" width="1.7109375" style="16" customWidth="1"/>
    <col min="1255" max="1255" width="13" style="16" bestFit="1" customWidth="1"/>
    <col min="1256" max="1500" width="11.28515625" style="16"/>
    <col min="1501" max="1501" width="61.5703125" style="16" customWidth="1"/>
    <col min="1502" max="1502" width="2.5703125" style="16" customWidth="1"/>
    <col min="1503" max="1503" width="13.7109375" style="16" bestFit="1" customWidth="1"/>
    <col min="1504" max="1504" width="1.7109375" style="16" customWidth="1"/>
    <col min="1505" max="1505" width="14.42578125" style="16" bestFit="1" customWidth="1"/>
    <col min="1506" max="1506" width="1.42578125" style="16" customWidth="1"/>
    <col min="1507" max="1507" width="14.42578125" style="16" bestFit="1" customWidth="1"/>
    <col min="1508" max="1508" width="1.7109375" style="16" customWidth="1"/>
    <col min="1509" max="1509" width="13.7109375" style="16" bestFit="1" customWidth="1"/>
    <col min="1510" max="1510" width="1.7109375" style="16" customWidth="1"/>
    <col min="1511" max="1511" width="13" style="16" bestFit="1" customWidth="1"/>
    <col min="1512" max="1756" width="11.28515625" style="16"/>
    <col min="1757" max="1757" width="61.5703125" style="16" customWidth="1"/>
    <col min="1758" max="1758" width="2.5703125" style="16" customWidth="1"/>
    <col min="1759" max="1759" width="13.7109375" style="16" bestFit="1" customWidth="1"/>
    <col min="1760" max="1760" width="1.7109375" style="16" customWidth="1"/>
    <col min="1761" max="1761" width="14.42578125" style="16" bestFit="1" customWidth="1"/>
    <col min="1762" max="1762" width="1.42578125" style="16" customWidth="1"/>
    <col min="1763" max="1763" width="14.42578125" style="16" bestFit="1" customWidth="1"/>
    <col min="1764" max="1764" width="1.7109375" style="16" customWidth="1"/>
    <col min="1765" max="1765" width="13.7109375" style="16" bestFit="1" customWidth="1"/>
    <col min="1766" max="1766" width="1.7109375" style="16" customWidth="1"/>
    <col min="1767" max="1767" width="13" style="16" bestFit="1" customWidth="1"/>
    <col min="1768" max="2012" width="11.28515625" style="16"/>
    <col min="2013" max="2013" width="61.5703125" style="16" customWidth="1"/>
    <col min="2014" max="2014" width="2.5703125" style="16" customWidth="1"/>
    <col min="2015" max="2015" width="13.7109375" style="16" bestFit="1" customWidth="1"/>
    <col min="2016" max="2016" width="1.7109375" style="16" customWidth="1"/>
    <col min="2017" max="2017" width="14.42578125" style="16" bestFit="1" customWidth="1"/>
    <col min="2018" max="2018" width="1.42578125" style="16" customWidth="1"/>
    <col min="2019" max="2019" width="14.42578125" style="16" bestFit="1" customWidth="1"/>
    <col min="2020" max="2020" width="1.7109375" style="16" customWidth="1"/>
    <col min="2021" max="2021" width="13.7109375" style="16" bestFit="1" customWidth="1"/>
    <col min="2022" max="2022" width="1.7109375" style="16" customWidth="1"/>
    <col min="2023" max="2023" width="13" style="16" bestFit="1" customWidth="1"/>
    <col min="2024" max="2268" width="11.28515625" style="16"/>
    <col min="2269" max="2269" width="61.5703125" style="16" customWidth="1"/>
    <col min="2270" max="2270" width="2.5703125" style="16" customWidth="1"/>
    <col min="2271" max="2271" width="13.7109375" style="16" bestFit="1" customWidth="1"/>
    <col min="2272" max="2272" width="1.7109375" style="16" customWidth="1"/>
    <col min="2273" max="2273" width="14.42578125" style="16" bestFit="1" customWidth="1"/>
    <col min="2274" max="2274" width="1.42578125" style="16" customWidth="1"/>
    <col min="2275" max="2275" width="14.42578125" style="16" bestFit="1" customWidth="1"/>
    <col min="2276" max="2276" width="1.7109375" style="16" customWidth="1"/>
    <col min="2277" max="2277" width="13.7109375" style="16" bestFit="1" customWidth="1"/>
    <col min="2278" max="2278" width="1.7109375" style="16" customWidth="1"/>
    <col min="2279" max="2279" width="13" style="16" bestFit="1" customWidth="1"/>
    <col min="2280" max="2524" width="11.28515625" style="16"/>
    <col min="2525" max="2525" width="61.5703125" style="16" customWidth="1"/>
    <col min="2526" max="2526" width="2.5703125" style="16" customWidth="1"/>
    <col min="2527" max="2527" width="13.7109375" style="16" bestFit="1" customWidth="1"/>
    <col min="2528" max="2528" width="1.7109375" style="16" customWidth="1"/>
    <col min="2529" max="2529" width="14.42578125" style="16" bestFit="1" customWidth="1"/>
    <col min="2530" max="2530" width="1.42578125" style="16" customWidth="1"/>
    <col min="2531" max="2531" width="14.42578125" style="16" bestFit="1" customWidth="1"/>
    <col min="2532" max="2532" width="1.7109375" style="16" customWidth="1"/>
    <col min="2533" max="2533" width="13.7109375" style="16" bestFit="1" customWidth="1"/>
    <col min="2534" max="2534" width="1.7109375" style="16" customWidth="1"/>
    <col min="2535" max="2535" width="13" style="16" bestFit="1" customWidth="1"/>
    <col min="2536" max="2780" width="11.28515625" style="16"/>
    <col min="2781" max="2781" width="61.5703125" style="16" customWidth="1"/>
    <col min="2782" max="2782" width="2.5703125" style="16" customWidth="1"/>
    <col min="2783" max="2783" width="13.7109375" style="16" bestFit="1" customWidth="1"/>
    <col min="2784" max="2784" width="1.7109375" style="16" customWidth="1"/>
    <col min="2785" max="2785" width="14.42578125" style="16" bestFit="1" customWidth="1"/>
    <col min="2786" max="2786" width="1.42578125" style="16" customWidth="1"/>
    <col min="2787" max="2787" width="14.42578125" style="16" bestFit="1" customWidth="1"/>
    <col min="2788" max="2788" width="1.7109375" style="16" customWidth="1"/>
    <col min="2789" max="2789" width="13.7109375" style="16" bestFit="1" customWidth="1"/>
    <col min="2790" max="2790" width="1.7109375" style="16" customWidth="1"/>
    <col min="2791" max="2791" width="13" style="16" bestFit="1" customWidth="1"/>
    <col min="2792" max="3036" width="11.28515625" style="16"/>
    <col min="3037" max="3037" width="61.5703125" style="16" customWidth="1"/>
    <col min="3038" max="3038" width="2.5703125" style="16" customWidth="1"/>
    <col min="3039" max="3039" width="13.7109375" style="16" bestFit="1" customWidth="1"/>
    <col min="3040" max="3040" width="1.7109375" style="16" customWidth="1"/>
    <col min="3041" max="3041" width="14.42578125" style="16" bestFit="1" customWidth="1"/>
    <col min="3042" max="3042" width="1.42578125" style="16" customWidth="1"/>
    <col min="3043" max="3043" width="14.42578125" style="16" bestFit="1" customWidth="1"/>
    <col min="3044" max="3044" width="1.7109375" style="16" customWidth="1"/>
    <col min="3045" max="3045" width="13.7109375" style="16" bestFit="1" customWidth="1"/>
    <col min="3046" max="3046" width="1.7109375" style="16" customWidth="1"/>
    <col min="3047" max="3047" width="13" style="16" bestFit="1" customWidth="1"/>
    <col min="3048" max="3292" width="11.28515625" style="16"/>
    <col min="3293" max="3293" width="61.5703125" style="16" customWidth="1"/>
    <col min="3294" max="3294" width="2.5703125" style="16" customWidth="1"/>
    <col min="3295" max="3295" width="13.7109375" style="16" bestFit="1" customWidth="1"/>
    <col min="3296" max="3296" width="1.7109375" style="16" customWidth="1"/>
    <col min="3297" max="3297" width="14.42578125" style="16" bestFit="1" customWidth="1"/>
    <col min="3298" max="3298" width="1.42578125" style="16" customWidth="1"/>
    <col min="3299" max="3299" width="14.42578125" style="16" bestFit="1" customWidth="1"/>
    <col min="3300" max="3300" width="1.7109375" style="16" customWidth="1"/>
    <col min="3301" max="3301" width="13.7109375" style="16" bestFit="1" customWidth="1"/>
    <col min="3302" max="3302" width="1.7109375" style="16" customWidth="1"/>
    <col min="3303" max="3303" width="13" style="16" bestFit="1" customWidth="1"/>
    <col min="3304" max="3548" width="11.28515625" style="16"/>
    <col min="3549" max="3549" width="61.5703125" style="16" customWidth="1"/>
    <col min="3550" max="3550" width="2.5703125" style="16" customWidth="1"/>
    <col min="3551" max="3551" width="13.7109375" style="16" bestFit="1" customWidth="1"/>
    <col min="3552" max="3552" width="1.7109375" style="16" customWidth="1"/>
    <col min="3553" max="3553" width="14.42578125" style="16" bestFit="1" customWidth="1"/>
    <col min="3554" max="3554" width="1.42578125" style="16" customWidth="1"/>
    <col min="3555" max="3555" width="14.42578125" style="16" bestFit="1" customWidth="1"/>
    <col min="3556" max="3556" width="1.7109375" style="16" customWidth="1"/>
    <col min="3557" max="3557" width="13.7109375" style="16" bestFit="1" customWidth="1"/>
    <col min="3558" max="3558" width="1.7109375" style="16" customWidth="1"/>
    <col min="3559" max="3559" width="13" style="16" bestFit="1" customWidth="1"/>
    <col min="3560" max="3804" width="11.28515625" style="16"/>
    <col min="3805" max="3805" width="61.5703125" style="16" customWidth="1"/>
    <col min="3806" max="3806" width="2.5703125" style="16" customWidth="1"/>
    <col min="3807" max="3807" width="13.7109375" style="16" bestFit="1" customWidth="1"/>
    <col min="3808" max="3808" width="1.7109375" style="16" customWidth="1"/>
    <col min="3809" max="3809" width="14.42578125" style="16" bestFit="1" customWidth="1"/>
    <col min="3810" max="3810" width="1.42578125" style="16" customWidth="1"/>
    <col min="3811" max="3811" width="14.42578125" style="16" bestFit="1" customWidth="1"/>
    <col min="3812" max="3812" width="1.7109375" style="16" customWidth="1"/>
    <col min="3813" max="3813" width="13.7109375" style="16" bestFit="1" customWidth="1"/>
    <col min="3814" max="3814" width="1.7109375" style="16" customWidth="1"/>
    <col min="3815" max="3815" width="13" style="16" bestFit="1" customWidth="1"/>
    <col min="3816" max="4060" width="11.28515625" style="16"/>
    <col min="4061" max="4061" width="61.5703125" style="16" customWidth="1"/>
    <col min="4062" max="4062" width="2.5703125" style="16" customWidth="1"/>
    <col min="4063" max="4063" width="13.7109375" style="16" bestFit="1" customWidth="1"/>
    <col min="4064" max="4064" width="1.7109375" style="16" customWidth="1"/>
    <col min="4065" max="4065" width="14.42578125" style="16" bestFit="1" customWidth="1"/>
    <col min="4066" max="4066" width="1.42578125" style="16" customWidth="1"/>
    <col min="4067" max="4067" width="14.42578125" style="16" bestFit="1" customWidth="1"/>
    <col min="4068" max="4068" width="1.7109375" style="16" customWidth="1"/>
    <col min="4069" max="4069" width="13.7109375" style="16" bestFit="1" customWidth="1"/>
    <col min="4070" max="4070" width="1.7109375" style="16" customWidth="1"/>
    <col min="4071" max="4071" width="13" style="16" bestFit="1" customWidth="1"/>
    <col min="4072" max="4316" width="11.28515625" style="16"/>
    <col min="4317" max="4317" width="61.5703125" style="16" customWidth="1"/>
    <col min="4318" max="4318" width="2.5703125" style="16" customWidth="1"/>
    <col min="4319" max="4319" width="13.7109375" style="16" bestFit="1" customWidth="1"/>
    <col min="4320" max="4320" width="1.7109375" style="16" customWidth="1"/>
    <col min="4321" max="4321" width="14.42578125" style="16" bestFit="1" customWidth="1"/>
    <col min="4322" max="4322" width="1.42578125" style="16" customWidth="1"/>
    <col min="4323" max="4323" width="14.42578125" style="16" bestFit="1" customWidth="1"/>
    <col min="4324" max="4324" width="1.7109375" style="16" customWidth="1"/>
    <col min="4325" max="4325" width="13.7109375" style="16" bestFit="1" customWidth="1"/>
    <col min="4326" max="4326" width="1.7109375" style="16" customWidth="1"/>
    <col min="4327" max="4327" width="13" style="16" bestFit="1" customWidth="1"/>
    <col min="4328" max="4572" width="11.28515625" style="16"/>
    <col min="4573" max="4573" width="61.5703125" style="16" customWidth="1"/>
    <col min="4574" max="4574" width="2.5703125" style="16" customWidth="1"/>
    <col min="4575" max="4575" width="13.7109375" style="16" bestFit="1" customWidth="1"/>
    <col min="4576" max="4576" width="1.7109375" style="16" customWidth="1"/>
    <col min="4577" max="4577" width="14.42578125" style="16" bestFit="1" customWidth="1"/>
    <col min="4578" max="4578" width="1.42578125" style="16" customWidth="1"/>
    <col min="4579" max="4579" width="14.42578125" style="16" bestFit="1" customWidth="1"/>
    <col min="4580" max="4580" width="1.7109375" style="16" customWidth="1"/>
    <col min="4581" max="4581" width="13.7109375" style="16" bestFit="1" customWidth="1"/>
    <col min="4582" max="4582" width="1.7109375" style="16" customWidth="1"/>
    <col min="4583" max="4583" width="13" style="16" bestFit="1" customWidth="1"/>
    <col min="4584" max="4828" width="11.28515625" style="16"/>
    <col min="4829" max="4829" width="61.5703125" style="16" customWidth="1"/>
    <col min="4830" max="4830" width="2.5703125" style="16" customWidth="1"/>
    <col min="4831" max="4831" width="13.7109375" style="16" bestFit="1" customWidth="1"/>
    <col min="4832" max="4832" width="1.7109375" style="16" customWidth="1"/>
    <col min="4833" max="4833" width="14.42578125" style="16" bestFit="1" customWidth="1"/>
    <col min="4834" max="4834" width="1.42578125" style="16" customWidth="1"/>
    <col min="4835" max="4835" width="14.42578125" style="16" bestFit="1" customWidth="1"/>
    <col min="4836" max="4836" width="1.7109375" style="16" customWidth="1"/>
    <col min="4837" max="4837" width="13.7109375" style="16" bestFit="1" customWidth="1"/>
    <col min="4838" max="4838" width="1.7109375" style="16" customWidth="1"/>
    <col min="4839" max="4839" width="13" style="16" bestFit="1" customWidth="1"/>
    <col min="4840" max="5084" width="11.28515625" style="16"/>
    <col min="5085" max="5085" width="61.5703125" style="16" customWidth="1"/>
    <col min="5086" max="5086" width="2.5703125" style="16" customWidth="1"/>
    <col min="5087" max="5087" width="13.7109375" style="16" bestFit="1" customWidth="1"/>
    <col min="5088" max="5088" width="1.7109375" style="16" customWidth="1"/>
    <col min="5089" max="5089" width="14.42578125" style="16" bestFit="1" customWidth="1"/>
    <col min="5090" max="5090" width="1.42578125" style="16" customWidth="1"/>
    <col min="5091" max="5091" width="14.42578125" style="16" bestFit="1" customWidth="1"/>
    <col min="5092" max="5092" width="1.7109375" style="16" customWidth="1"/>
    <col min="5093" max="5093" width="13.7109375" style="16" bestFit="1" customWidth="1"/>
    <col min="5094" max="5094" width="1.7109375" style="16" customWidth="1"/>
    <col min="5095" max="5095" width="13" style="16" bestFit="1" customWidth="1"/>
    <col min="5096" max="5340" width="11.28515625" style="16"/>
    <col min="5341" max="5341" width="61.5703125" style="16" customWidth="1"/>
    <col min="5342" max="5342" width="2.5703125" style="16" customWidth="1"/>
    <col min="5343" max="5343" width="13.7109375" style="16" bestFit="1" customWidth="1"/>
    <col min="5344" max="5344" width="1.7109375" style="16" customWidth="1"/>
    <col min="5345" max="5345" width="14.42578125" style="16" bestFit="1" customWidth="1"/>
    <col min="5346" max="5346" width="1.42578125" style="16" customWidth="1"/>
    <col min="5347" max="5347" width="14.42578125" style="16" bestFit="1" customWidth="1"/>
    <col min="5348" max="5348" width="1.7109375" style="16" customWidth="1"/>
    <col min="5349" max="5349" width="13.7109375" style="16" bestFit="1" customWidth="1"/>
    <col min="5350" max="5350" width="1.7109375" style="16" customWidth="1"/>
    <col min="5351" max="5351" width="13" style="16" bestFit="1" customWidth="1"/>
    <col min="5352" max="5596" width="11.28515625" style="16"/>
    <col min="5597" max="5597" width="61.5703125" style="16" customWidth="1"/>
    <col min="5598" max="5598" width="2.5703125" style="16" customWidth="1"/>
    <col min="5599" max="5599" width="13.7109375" style="16" bestFit="1" customWidth="1"/>
    <col min="5600" max="5600" width="1.7109375" style="16" customWidth="1"/>
    <col min="5601" max="5601" width="14.42578125" style="16" bestFit="1" customWidth="1"/>
    <col min="5602" max="5602" width="1.42578125" style="16" customWidth="1"/>
    <col min="5603" max="5603" width="14.42578125" style="16" bestFit="1" customWidth="1"/>
    <col min="5604" max="5604" width="1.7109375" style="16" customWidth="1"/>
    <col min="5605" max="5605" width="13.7109375" style="16" bestFit="1" customWidth="1"/>
    <col min="5606" max="5606" width="1.7109375" style="16" customWidth="1"/>
    <col min="5607" max="5607" width="13" style="16" bestFit="1" customWidth="1"/>
    <col min="5608" max="5852" width="11.28515625" style="16"/>
    <col min="5853" max="5853" width="61.5703125" style="16" customWidth="1"/>
    <col min="5854" max="5854" width="2.5703125" style="16" customWidth="1"/>
    <col min="5855" max="5855" width="13.7109375" style="16" bestFit="1" customWidth="1"/>
    <col min="5856" max="5856" width="1.7109375" style="16" customWidth="1"/>
    <col min="5857" max="5857" width="14.42578125" style="16" bestFit="1" customWidth="1"/>
    <col min="5858" max="5858" width="1.42578125" style="16" customWidth="1"/>
    <col min="5859" max="5859" width="14.42578125" style="16" bestFit="1" customWidth="1"/>
    <col min="5860" max="5860" width="1.7109375" style="16" customWidth="1"/>
    <col min="5861" max="5861" width="13.7109375" style="16" bestFit="1" customWidth="1"/>
    <col min="5862" max="5862" width="1.7109375" style="16" customWidth="1"/>
    <col min="5863" max="5863" width="13" style="16" bestFit="1" customWidth="1"/>
    <col min="5864" max="6108" width="11.28515625" style="16"/>
    <col min="6109" max="6109" width="61.5703125" style="16" customWidth="1"/>
    <col min="6110" max="6110" width="2.5703125" style="16" customWidth="1"/>
    <col min="6111" max="6111" width="13.7109375" style="16" bestFit="1" customWidth="1"/>
    <col min="6112" max="6112" width="1.7109375" style="16" customWidth="1"/>
    <col min="6113" max="6113" width="14.42578125" style="16" bestFit="1" customWidth="1"/>
    <col min="6114" max="6114" width="1.42578125" style="16" customWidth="1"/>
    <col min="6115" max="6115" width="14.42578125" style="16" bestFit="1" customWidth="1"/>
    <col min="6116" max="6116" width="1.7109375" style="16" customWidth="1"/>
    <col min="6117" max="6117" width="13.7109375" style="16" bestFit="1" customWidth="1"/>
    <col min="6118" max="6118" width="1.7109375" style="16" customWidth="1"/>
    <col min="6119" max="6119" width="13" style="16" bestFit="1" customWidth="1"/>
    <col min="6120" max="6364" width="11.28515625" style="16"/>
    <col min="6365" max="6365" width="61.5703125" style="16" customWidth="1"/>
    <col min="6366" max="6366" width="2.5703125" style="16" customWidth="1"/>
    <col min="6367" max="6367" width="13.7109375" style="16" bestFit="1" customWidth="1"/>
    <col min="6368" max="6368" width="1.7109375" style="16" customWidth="1"/>
    <col min="6369" max="6369" width="14.42578125" style="16" bestFit="1" customWidth="1"/>
    <col min="6370" max="6370" width="1.42578125" style="16" customWidth="1"/>
    <col min="6371" max="6371" width="14.42578125" style="16" bestFit="1" customWidth="1"/>
    <col min="6372" max="6372" width="1.7109375" style="16" customWidth="1"/>
    <col min="6373" max="6373" width="13.7109375" style="16" bestFit="1" customWidth="1"/>
    <col min="6374" max="6374" width="1.7109375" style="16" customWidth="1"/>
    <col min="6375" max="6375" width="13" style="16" bestFit="1" customWidth="1"/>
    <col min="6376" max="6620" width="11.28515625" style="16"/>
    <col min="6621" max="6621" width="61.5703125" style="16" customWidth="1"/>
    <col min="6622" max="6622" width="2.5703125" style="16" customWidth="1"/>
    <col min="6623" max="6623" width="13.7109375" style="16" bestFit="1" customWidth="1"/>
    <col min="6624" max="6624" width="1.7109375" style="16" customWidth="1"/>
    <col min="6625" max="6625" width="14.42578125" style="16" bestFit="1" customWidth="1"/>
    <col min="6626" max="6626" width="1.42578125" style="16" customWidth="1"/>
    <col min="6627" max="6627" width="14.42578125" style="16" bestFit="1" customWidth="1"/>
    <col min="6628" max="6628" width="1.7109375" style="16" customWidth="1"/>
    <col min="6629" max="6629" width="13.7109375" style="16" bestFit="1" customWidth="1"/>
    <col min="6630" max="6630" width="1.7109375" style="16" customWidth="1"/>
    <col min="6631" max="6631" width="13" style="16" bestFit="1" customWidth="1"/>
    <col min="6632" max="6876" width="11.28515625" style="16"/>
    <col min="6877" max="6877" width="61.5703125" style="16" customWidth="1"/>
    <col min="6878" max="6878" width="2.5703125" style="16" customWidth="1"/>
    <col min="6879" max="6879" width="13.7109375" style="16" bestFit="1" customWidth="1"/>
    <col min="6880" max="6880" width="1.7109375" style="16" customWidth="1"/>
    <col min="6881" max="6881" width="14.42578125" style="16" bestFit="1" customWidth="1"/>
    <col min="6882" max="6882" width="1.42578125" style="16" customWidth="1"/>
    <col min="6883" max="6883" width="14.42578125" style="16" bestFit="1" customWidth="1"/>
    <col min="6884" max="6884" width="1.7109375" style="16" customWidth="1"/>
    <col min="6885" max="6885" width="13.7109375" style="16" bestFit="1" customWidth="1"/>
    <col min="6886" max="6886" width="1.7109375" style="16" customWidth="1"/>
    <col min="6887" max="6887" width="13" style="16" bestFit="1" customWidth="1"/>
    <col min="6888" max="7132" width="11.28515625" style="16"/>
    <col min="7133" max="7133" width="61.5703125" style="16" customWidth="1"/>
    <col min="7134" max="7134" width="2.5703125" style="16" customWidth="1"/>
    <col min="7135" max="7135" width="13.7109375" style="16" bestFit="1" customWidth="1"/>
    <col min="7136" max="7136" width="1.7109375" style="16" customWidth="1"/>
    <col min="7137" max="7137" width="14.42578125" style="16" bestFit="1" customWidth="1"/>
    <col min="7138" max="7138" width="1.42578125" style="16" customWidth="1"/>
    <col min="7139" max="7139" width="14.42578125" style="16" bestFit="1" customWidth="1"/>
    <col min="7140" max="7140" width="1.7109375" style="16" customWidth="1"/>
    <col min="7141" max="7141" width="13.7109375" style="16" bestFit="1" customWidth="1"/>
    <col min="7142" max="7142" width="1.7109375" style="16" customWidth="1"/>
    <col min="7143" max="7143" width="13" style="16" bestFit="1" customWidth="1"/>
    <col min="7144" max="7388" width="11.28515625" style="16"/>
    <col min="7389" max="7389" width="61.5703125" style="16" customWidth="1"/>
    <col min="7390" max="7390" width="2.5703125" style="16" customWidth="1"/>
    <col min="7391" max="7391" width="13.7109375" style="16" bestFit="1" customWidth="1"/>
    <col min="7392" max="7392" width="1.7109375" style="16" customWidth="1"/>
    <col min="7393" max="7393" width="14.42578125" style="16" bestFit="1" customWidth="1"/>
    <col min="7394" max="7394" width="1.42578125" style="16" customWidth="1"/>
    <col min="7395" max="7395" width="14.42578125" style="16" bestFit="1" customWidth="1"/>
    <col min="7396" max="7396" width="1.7109375" style="16" customWidth="1"/>
    <col min="7397" max="7397" width="13.7109375" style="16" bestFit="1" customWidth="1"/>
    <col min="7398" max="7398" width="1.7109375" style="16" customWidth="1"/>
    <col min="7399" max="7399" width="13" style="16" bestFit="1" customWidth="1"/>
    <col min="7400" max="7644" width="11.28515625" style="16"/>
    <col min="7645" max="7645" width="61.5703125" style="16" customWidth="1"/>
    <col min="7646" max="7646" width="2.5703125" style="16" customWidth="1"/>
    <col min="7647" max="7647" width="13.7109375" style="16" bestFit="1" customWidth="1"/>
    <col min="7648" max="7648" width="1.7109375" style="16" customWidth="1"/>
    <col min="7649" max="7649" width="14.42578125" style="16" bestFit="1" customWidth="1"/>
    <col min="7650" max="7650" width="1.42578125" style="16" customWidth="1"/>
    <col min="7651" max="7651" width="14.42578125" style="16" bestFit="1" customWidth="1"/>
    <col min="7652" max="7652" width="1.7109375" style="16" customWidth="1"/>
    <col min="7653" max="7653" width="13.7109375" style="16" bestFit="1" customWidth="1"/>
    <col min="7654" max="7654" width="1.7109375" style="16" customWidth="1"/>
    <col min="7655" max="7655" width="13" style="16" bestFit="1" customWidth="1"/>
    <col min="7656" max="7900" width="11.28515625" style="16"/>
    <col min="7901" max="7901" width="61.5703125" style="16" customWidth="1"/>
    <col min="7902" max="7902" width="2.5703125" style="16" customWidth="1"/>
    <col min="7903" max="7903" width="13.7109375" style="16" bestFit="1" customWidth="1"/>
    <col min="7904" max="7904" width="1.7109375" style="16" customWidth="1"/>
    <col min="7905" max="7905" width="14.42578125" style="16" bestFit="1" customWidth="1"/>
    <col min="7906" max="7906" width="1.42578125" style="16" customWidth="1"/>
    <col min="7907" max="7907" width="14.42578125" style="16" bestFit="1" customWidth="1"/>
    <col min="7908" max="7908" width="1.7109375" style="16" customWidth="1"/>
    <col min="7909" max="7909" width="13.7109375" style="16" bestFit="1" customWidth="1"/>
    <col min="7910" max="7910" width="1.7109375" style="16" customWidth="1"/>
    <col min="7911" max="7911" width="13" style="16" bestFit="1" customWidth="1"/>
    <col min="7912" max="8156" width="11.28515625" style="16"/>
    <col min="8157" max="8157" width="61.5703125" style="16" customWidth="1"/>
    <col min="8158" max="8158" width="2.5703125" style="16" customWidth="1"/>
    <col min="8159" max="8159" width="13.7109375" style="16" bestFit="1" customWidth="1"/>
    <col min="8160" max="8160" width="1.7109375" style="16" customWidth="1"/>
    <col min="8161" max="8161" width="14.42578125" style="16" bestFit="1" customWidth="1"/>
    <col min="8162" max="8162" width="1.42578125" style="16" customWidth="1"/>
    <col min="8163" max="8163" width="14.42578125" style="16" bestFit="1" customWidth="1"/>
    <col min="8164" max="8164" width="1.7109375" style="16" customWidth="1"/>
    <col min="8165" max="8165" width="13.7109375" style="16" bestFit="1" customWidth="1"/>
    <col min="8166" max="8166" width="1.7109375" style="16" customWidth="1"/>
    <col min="8167" max="8167" width="13" style="16" bestFit="1" customWidth="1"/>
    <col min="8168" max="8412" width="11.28515625" style="16"/>
    <col min="8413" max="8413" width="61.5703125" style="16" customWidth="1"/>
    <col min="8414" max="8414" width="2.5703125" style="16" customWidth="1"/>
    <col min="8415" max="8415" width="13.7109375" style="16" bestFit="1" customWidth="1"/>
    <col min="8416" max="8416" width="1.7109375" style="16" customWidth="1"/>
    <col min="8417" max="8417" width="14.42578125" style="16" bestFit="1" customWidth="1"/>
    <col min="8418" max="8418" width="1.42578125" style="16" customWidth="1"/>
    <col min="8419" max="8419" width="14.42578125" style="16" bestFit="1" customWidth="1"/>
    <col min="8420" max="8420" width="1.7109375" style="16" customWidth="1"/>
    <col min="8421" max="8421" width="13.7109375" style="16" bestFit="1" customWidth="1"/>
    <col min="8422" max="8422" width="1.7109375" style="16" customWidth="1"/>
    <col min="8423" max="8423" width="13" style="16" bestFit="1" customWidth="1"/>
    <col min="8424" max="8668" width="11.28515625" style="16"/>
    <col min="8669" max="8669" width="61.5703125" style="16" customWidth="1"/>
    <col min="8670" max="8670" width="2.5703125" style="16" customWidth="1"/>
    <col min="8671" max="8671" width="13.7109375" style="16" bestFit="1" customWidth="1"/>
    <col min="8672" max="8672" width="1.7109375" style="16" customWidth="1"/>
    <col min="8673" max="8673" width="14.42578125" style="16" bestFit="1" customWidth="1"/>
    <col min="8674" max="8674" width="1.42578125" style="16" customWidth="1"/>
    <col min="8675" max="8675" width="14.42578125" style="16" bestFit="1" customWidth="1"/>
    <col min="8676" max="8676" width="1.7109375" style="16" customWidth="1"/>
    <col min="8677" max="8677" width="13.7109375" style="16" bestFit="1" customWidth="1"/>
    <col min="8678" max="8678" width="1.7109375" style="16" customWidth="1"/>
    <col min="8679" max="8679" width="13" style="16" bestFit="1" customWidth="1"/>
    <col min="8680" max="8924" width="11.28515625" style="16"/>
    <col min="8925" max="8925" width="61.5703125" style="16" customWidth="1"/>
    <col min="8926" max="8926" width="2.5703125" style="16" customWidth="1"/>
    <col min="8927" max="8927" width="13.7109375" style="16" bestFit="1" customWidth="1"/>
    <col min="8928" max="8928" width="1.7109375" style="16" customWidth="1"/>
    <col min="8929" max="8929" width="14.42578125" style="16" bestFit="1" customWidth="1"/>
    <col min="8930" max="8930" width="1.42578125" style="16" customWidth="1"/>
    <col min="8931" max="8931" width="14.42578125" style="16" bestFit="1" customWidth="1"/>
    <col min="8932" max="8932" width="1.7109375" style="16" customWidth="1"/>
    <col min="8933" max="8933" width="13.7109375" style="16" bestFit="1" customWidth="1"/>
    <col min="8934" max="8934" width="1.7109375" style="16" customWidth="1"/>
    <col min="8935" max="8935" width="13" style="16" bestFit="1" customWidth="1"/>
    <col min="8936" max="9180" width="11.28515625" style="16"/>
    <col min="9181" max="9181" width="61.5703125" style="16" customWidth="1"/>
    <col min="9182" max="9182" width="2.5703125" style="16" customWidth="1"/>
    <col min="9183" max="9183" width="13.7109375" style="16" bestFit="1" customWidth="1"/>
    <col min="9184" max="9184" width="1.7109375" style="16" customWidth="1"/>
    <col min="9185" max="9185" width="14.42578125" style="16" bestFit="1" customWidth="1"/>
    <col min="9186" max="9186" width="1.42578125" style="16" customWidth="1"/>
    <col min="9187" max="9187" width="14.42578125" style="16" bestFit="1" customWidth="1"/>
    <col min="9188" max="9188" width="1.7109375" style="16" customWidth="1"/>
    <col min="9189" max="9189" width="13.7109375" style="16" bestFit="1" customWidth="1"/>
    <col min="9190" max="9190" width="1.7109375" style="16" customWidth="1"/>
    <col min="9191" max="9191" width="13" style="16" bestFit="1" customWidth="1"/>
    <col min="9192" max="9436" width="11.28515625" style="16"/>
    <col min="9437" max="9437" width="61.5703125" style="16" customWidth="1"/>
    <col min="9438" max="9438" width="2.5703125" style="16" customWidth="1"/>
    <col min="9439" max="9439" width="13.7109375" style="16" bestFit="1" customWidth="1"/>
    <col min="9440" max="9440" width="1.7109375" style="16" customWidth="1"/>
    <col min="9441" max="9441" width="14.42578125" style="16" bestFit="1" customWidth="1"/>
    <col min="9442" max="9442" width="1.42578125" style="16" customWidth="1"/>
    <col min="9443" max="9443" width="14.42578125" style="16" bestFit="1" customWidth="1"/>
    <col min="9444" max="9444" width="1.7109375" style="16" customWidth="1"/>
    <col min="9445" max="9445" width="13.7109375" style="16" bestFit="1" customWidth="1"/>
    <col min="9446" max="9446" width="1.7109375" style="16" customWidth="1"/>
    <col min="9447" max="9447" width="13" style="16" bestFit="1" customWidth="1"/>
    <col min="9448" max="9692" width="11.28515625" style="16"/>
    <col min="9693" max="9693" width="61.5703125" style="16" customWidth="1"/>
    <col min="9694" max="9694" width="2.5703125" style="16" customWidth="1"/>
    <col min="9695" max="9695" width="13.7109375" style="16" bestFit="1" customWidth="1"/>
    <col min="9696" max="9696" width="1.7109375" style="16" customWidth="1"/>
    <col min="9697" max="9697" width="14.42578125" style="16" bestFit="1" customWidth="1"/>
    <col min="9698" max="9698" width="1.42578125" style="16" customWidth="1"/>
    <col min="9699" max="9699" width="14.42578125" style="16" bestFit="1" customWidth="1"/>
    <col min="9700" max="9700" width="1.7109375" style="16" customWidth="1"/>
    <col min="9701" max="9701" width="13.7109375" style="16" bestFit="1" customWidth="1"/>
    <col min="9702" max="9702" width="1.7109375" style="16" customWidth="1"/>
    <col min="9703" max="9703" width="13" style="16" bestFit="1" customWidth="1"/>
    <col min="9704" max="9948" width="11.28515625" style="16"/>
    <col min="9949" max="9949" width="61.5703125" style="16" customWidth="1"/>
    <col min="9950" max="9950" width="2.5703125" style="16" customWidth="1"/>
    <col min="9951" max="9951" width="13.7109375" style="16" bestFit="1" customWidth="1"/>
    <col min="9952" max="9952" width="1.7109375" style="16" customWidth="1"/>
    <col min="9953" max="9953" width="14.42578125" style="16" bestFit="1" customWidth="1"/>
    <col min="9954" max="9954" width="1.42578125" style="16" customWidth="1"/>
    <col min="9955" max="9955" width="14.42578125" style="16" bestFit="1" customWidth="1"/>
    <col min="9956" max="9956" width="1.7109375" style="16" customWidth="1"/>
    <col min="9957" max="9957" width="13.7109375" style="16" bestFit="1" customWidth="1"/>
    <col min="9958" max="9958" width="1.7109375" style="16" customWidth="1"/>
    <col min="9959" max="9959" width="13" style="16" bestFit="1" customWidth="1"/>
    <col min="9960" max="10204" width="11.28515625" style="16"/>
    <col min="10205" max="10205" width="61.5703125" style="16" customWidth="1"/>
    <col min="10206" max="10206" width="2.5703125" style="16" customWidth="1"/>
    <col min="10207" max="10207" width="13.7109375" style="16" bestFit="1" customWidth="1"/>
    <col min="10208" max="10208" width="1.7109375" style="16" customWidth="1"/>
    <col min="10209" max="10209" width="14.42578125" style="16" bestFit="1" customWidth="1"/>
    <col min="10210" max="10210" width="1.42578125" style="16" customWidth="1"/>
    <col min="10211" max="10211" width="14.42578125" style="16" bestFit="1" customWidth="1"/>
    <col min="10212" max="10212" width="1.7109375" style="16" customWidth="1"/>
    <col min="10213" max="10213" width="13.7109375" style="16" bestFit="1" customWidth="1"/>
    <col min="10214" max="10214" width="1.7109375" style="16" customWidth="1"/>
    <col min="10215" max="10215" width="13" style="16" bestFit="1" customWidth="1"/>
    <col min="10216" max="10460" width="11.28515625" style="16"/>
    <col min="10461" max="10461" width="61.5703125" style="16" customWidth="1"/>
    <col min="10462" max="10462" width="2.5703125" style="16" customWidth="1"/>
    <col min="10463" max="10463" width="13.7109375" style="16" bestFit="1" customWidth="1"/>
    <col min="10464" max="10464" width="1.7109375" style="16" customWidth="1"/>
    <col min="10465" max="10465" width="14.42578125" style="16" bestFit="1" customWidth="1"/>
    <col min="10466" max="10466" width="1.42578125" style="16" customWidth="1"/>
    <col min="10467" max="10467" width="14.42578125" style="16" bestFit="1" customWidth="1"/>
    <col min="10468" max="10468" width="1.7109375" style="16" customWidth="1"/>
    <col min="10469" max="10469" width="13.7109375" style="16" bestFit="1" customWidth="1"/>
    <col min="10470" max="10470" width="1.7109375" style="16" customWidth="1"/>
    <col min="10471" max="10471" width="13" style="16" bestFit="1" customWidth="1"/>
    <col min="10472" max="10716" width="11.28515625" style="16"/>
    <col min="10717" max="10717" width="61.5703125" style="16" customWidth="1"/>
    <col min="10718" max="10718" width="2.5703125" style="16" customWidth="1"/>
    <col min="10719" max="10719" width="13.7109375" style="16" bestFit="1" customWidth="1"/>
    <col min="10720" max="10720" width="1.7109375" style="16" customWidth="1"/>
    <col min="10721" max="10721" width="14.42578125" style="16" bestFit="1" customWidth="1"/>
    <col min="10722" max="10722" width="1.42578125" style="16" customWidth="1"/>
    <col min="10723" max="10723" width="14.42578125" style="16" bestFit="1" customWidth="1"/>
    <col min="10724" max="10724" width="1.7109375" style="16" customWidth="1"/>
    <col min="10725" max="10725" width="13.7109375" style="16" bestFit="1" customWidth="1"/>
    <col min="10726" max="10726" width="1.7109375" style="16" customWidth="1"/>
    <col min="10727" max="10727" width="13" style="16" bestFit="1" customWidth="1"/>
    <col min="10728" max="10972" width="11.28515625" style="16"/>
    <col min="10973" max="10973" width="61.5703125" style="16" customWidth="1"/>
    <col min="10974" max="10974" width="2.5703125" style="16" customWidth="1"/>
    <col min="10975" max="10975" width="13.7109375" style="16" bestFit="1" customWidth="1"/>
    <col min="10976" max="10976" width="1.7109375" style="16" customWidth="1"/>
    <col min="10977" max="10977" width="14.42578125" style="16" bestFit="1" customWidth="1"/>
    <col min="10978" max="10978" width="1.42578125" style="16" customWidth="1"/>
    <col min="10979" max="10979" width="14.42578125" style="16" bestFit="1" customWidth="1"/>
    <col min="10980" max="10980" width="1.7109375" style="16" customWidth="1"/>
    <col min="10981" max="10981" width="13.7109375" style="16" bestFit="1" customWidth="1"/>
    <col min="10982" max="10982" width="1.7109375" style="16" customWidth="1"/>
    <col min="10983" max="10983" width="13" style="16" bestFit="1" customWidth="1"/>
    <col min="10984" max="11228" width="11.28515625" style="16"/>
    <col min="11229" max="11229" width="61.5703125" style="16" customWidth="1"/>
    <col min="11230" max="11230" width="2.5703125" style="16" customWidth="1"/>
    <col min="11231" max="11231" width="13.7109375" style="16" bestFit="1" customWidth="1"/>
    <col min="11232" max="11232" width="1.7109375" style="16" customWidth="1"/>
    <col min="11233" max="11233" width="14.42578125" style="16" bestFit="1" customWidth="1"/>
    <col min="11234" max="11234" width="1.42578125" style="16" customWidth="1"/>
    <col min="11235" max="11235" width="14.42578125" style="16" bestFit="1" customWidth="1"/>
    <col min="11236" max="11236" width="1.7109375" style="16" customWidth="1"/>
    <col min="11237" max="11237" width="13.7109375" style="16" bestFit="1" customWidth="1"/>
    <col min="11238" max="11238" width="1.7109375" style="16" customWidth="1"/>
    <col min="11239" max="11239" width="13" style="16" bestFit="1" customWidth="1"/>
    <col min="11240" max="11484" width="11.28515625" style="16"/>
    <col min="11485" max="11485" width="61.5703125" style="16" customWidth="1"/>
    <col min="11486" max="11486" width="2.5703125" style="16" customWidth="1"/>
    <col min="11487" max="11487" width="13.7109375" style="16" bestFit="1" customWidth="1"/>
    <col min="11488" max="11488" width="1.7109375" style="16" customWidth="1"/>
    <col min="11489" max="11489" width="14.42578125" style="16" bestFit="1" customWidth="1"/>
    <col min="11490" max="11490" width="1.42578125" style="16" customWidth="1"/>
    <col min="11491" max="11491" width="14.42578125" style="16" bestFit="1" customWidth="1"/>
    <col min="11492" max="11492" width="1.7109375" style="16" customWidth="1"/>
    <col min="11493" max="11493" width="13.7109375" style="16" bestFit="1" customWidth="1"/>
    <col min="11494" max="11494" width="1.7109375" style="16" customWidth="1"/>
    <col min="11495" max="11495" width="13" style="16" bestFit="1" customWidth="1"/>
    <col min="11496" max="11740" width="11.28515625" style="16"/>
    <col min="11741" max="11741" width="61.5703125" style="16" customWidth="1"/>
    <col min="11742" max="11742" width="2.5703125" style="16" customWidth="1"/>
    <col min="11743" max="11743" width="13.7109375" style="16" bestFit="1" customWidth="1"/>
    <col min="11744" max="11744" width="1.7109375" style="16" customWidth="1"/>
    <col min="11745" max="11745" width="14.42578125" style="16" bestFit="1" customWidth="1"/>
    <col min="11746" max="11746" width="1.42578125" style="16" customWidth="1"/>
    <col min="11747" max="11747" width="14.42578125" style="16" bestFit="1" customWidth="1"/>
    <col min="11748" max="11748" width="1.7109375" style="16" customWidth="1"/>
    <col min="11749" max="11749" width="13.7109375" style="16" bestFit="1" customWidth="1"/>
    <col min="11750" max="11750" width="1.7109375" style="16" customWidth="1"/>
    <col min="11751" max="11751" width="13" style="16" bestFit="1" customWidth="1"/>
    <col min="11752" max="11996" width="11.28515625" style="16"/>
    <col min="11997" max="11997" width="61.5703125" style="16" customWidth="1"/>
    <col min="11998" max="11998" width="2.5703125" style="16" customWidth="1"/>
    <col min="11999" max="11999" width="13.7109375" style="16" bestFit="1" customWidth="1"/>
    <col min="12000" max="12000" width="1.7109375" style="16" customWidth="1"/>
    <col min="12001" max="12001" width="14.42578125" style="16" bestFit="1" customWidth="1"/>
    <col min="12002" max="12002" width="1.42578125" style="16" customWidth="1"/>
    <col min="12003" max="12003" width="14.42578125" style="16" bestFit="1" customWidth="1"/>
    <col min="12004" max="12004" width="1.7109375" style="16" customWidth="1"/>
    <col min="12005" max="12005" width="13.7109375" style="16" bestFit="1" customWidth="1"/>
    <col min="12006" max="12006" width="1.7109375" style="16" customWidth="1"/>
    <col min="12007" max="12007" width="13" style="16" bestFit="1" customWidth="1"/>
    <col min="12008" max="12252" width="11.28515625" style="16"/>
    <col min="12253" max="12253" width="61.5703125" style="16" customWidth="1"/>
    <col min="12254" max="12254" width="2.5703125" style="16" customWidth="1"/>
    <col min="12255" max="12255" width="13.7109375" style="16" bestFit="1" customWidth="1"/>
    <col min="12256" max="12256" width="1.7109375" style="16" customWidth="1"/>
    <col min="12257" max="12257" width="14.42578125" style="16" bestFit="1" customWidth="1"/>
    <col min="12258" max="12258" width="1.42578125" style="16" customWidth="1"/>
    <col min="12259" max="12259" width="14.42578125" style="16" bestFit="1" customWidth="1"/>
    <col min="12260" max="12260" width="1.7109375" style="16" customWidth="1"/>
    <col min="12261" max="12261" width="13.7109375" style="16" bestFit="1" customWidth="1"/>
    <col min="12262" max="12262" width="1.7109375" style="16" customWidth="1"/>
    <col min="12263" max="12263" width="13" style="16" bestFit="1" customWidth="1"/>
    <col min="12264" max="12508" width="11.28515625" style="16"/>
    <col min="12509" max="12509" width="61.5703125" style="16" customWidth="1"/>
    <col min="12510" max="12510" width="2.5703125" style="16" customWidth="1"/>
    <col min="12511" max="12511" width="13.7109375" style="16" bestFit="1" customWidth="1"/>
    <col min="12512" max="12512" width="1.7109375" style="16" customWidth="1"/>
    <col min="12513" max="12513" width="14.42578125" style="16" bestFit="1" customWidth="1"/>
    <col min="12514" max="12514" width="1.42578125" style="16" customWidth="1"/>
    <col min="12515" max="12515" width="14.42578125" style="16" bestFit="1" customWidth="1"/>
    <col min="12516" max="12516" width="1.7109375" style="16" customWidth="1"/>
    <col min="12517" max="12517" width="13.7109375" style="16" bestFit="1" customWidth="1"/>
    <col min="12518" max="12518" width="1.7109375" style="16" customWidth="1"/>
    <col min="12519" max="12519" width="13" style="16" bestFit="1" customWidth="1"/>
    <col min="12520" max="12764" width="11.28515625" style="16"/>
    <col min="12765" max="12765" width="61.5703125" style="16" customWidth="1"/>
    <col min="12766" max="12766" width="2.5703125" style="16" customWidth="1"/>
    <col min="12767" max="12767" width="13.7109375" style="16" bestFit="1" customWidth="1"/>
    <col min="12768" max="12768" width="1.7109375" style="16" customWidth="1"/>
    <col min="12769" max="12769" width="14.42578125" style="16" bestFit="1" customWidth="1"/>
    <col min="12770" max="12770" width="1.42578125" style="16" customWidth="1"/>
    <col min="12771" max="12771" width="14.42578125" style="16" bestFit="1" customWidth="1"/>
    <col min="12772" max="12772" width="1.7109375" style="16" customWidth="1"/>
    <col min="12773" max="12773" width="13.7109375" style="16" bestFit="1" customWidth="1"/>
    <col min="12774" max="12774" width="1.7109375" style="16" customWidth="1"/>
    <col min="12775" max="12775" width="13" style="16" bestFit="1" customWidth="1"/>
    <col min="12776" max="13020" width="11.28515625" style="16"/>
    <col min="13021" max="13021" width="61.5703125" style="16" customWidth="1"/>
    <col min="13022" max="13022" width="2.5703125" style="16" customWidth="1"/>
    <col min="13023" max="13023" width="13.7109375" style="16" bestFit="1" customWidth="1"/>
    <col min="13024" max="13024" width="1.7109375" style="16" customWidth="1"/>
    <col min="13025" max="13025" width="14.42578125" style="16" bestFit="1" customWidth="1"/>
    <col min="13026" max="13026" width="1.42578125" style="16" customWidth="1"/>
    <col min="13027" max="13027" width="14.42578125" style="16" bestFit="1" customWidth="1"/>
    <col min="13028" max="13028" width="1.7109375" style="16" customWidth="1"/>
    <col min="13029" max="13029" width="13.7109375" style="16" bestFit="1" customWidth="1"/>
    <col min="13030" max="13030" width="1.7109375" style="16" customWidth="1"/>
    <col min="13031" max="13031" width="13" style="16" bestFit="1" customWidth="1"/>
    <col min="13032" max="13276" width="11.28515625" style="16"/>
    <col min="13277" max="13277" width="61.5703125" style="16" customWidth="1"/>
    <col min="13278" max="13278" width="2.5703125" style="16" customWidth="1"/>
    <col min="13279" max="13279" width="13.7109375" style="16" bestFit="1" customWidth="1"/>
    <col min="13280" max="13280" width="1.7109375" style="16" customWidth="1"/>
    <col min="13281" max="13281" width="14.42578125" style="16" bestFit="1" customWidth="1"/>
    <col min="13282" max="13282" width="1.42578125" style="16" customWidth="1"/>
    <col min="13283" max="13283" width="14.42578125" style="16" bestFit="1" customWidth="1"/>
    <col min="13284" max="13284" width="1.7109375" style="16" customWidth="1"/>
    <col min="13285" max="13285" width="13.7109375" style="16" bestFit="1" customWidth="1"/>
    <col min="13286" max="13286" width="1.7109375" style="16" customWidth="1"/>
    <col min="13287" max="13287" width="13" style="16" bestFit="1" customWidth="1"/>
    <col min="13288" max="13532" width="11.28515625" style="16"/>
    <col min="13533" max="13533" width="61.5703125" style="16" customWidth="1"/>
    <col min="13534" max="13534" width="2.5703125" style="16" customWidth="1"/>
    <col min="13535" max="13535" width="13.7109375" style="16" bestFit="1" customWidth="1"/>
    <col min="13536" max="13536" width="1.7109375" style="16" customWidth="1"/>
    <col min="13537" max="13537" width="14.42578125" style="16" bestFit="1" customWidth="1"/>
    <col min="13538" max="13538" width="1.42578125" style="16" customWidth="1"/>
    <col min="13539" max="13539" width="14.42578125" style="16" bestFit="1" customWidth="1"/>
    <col min="13540" max="13540" width="1.7109375" style="16" customWidth="1"/>
    <col min="13541" max="13541" width="13.7109375" style="16" bestFit="1" customWidth="1"/>
    <col min="13542" max="13542" width="1.7109375" style="16" customWidth="1"/>
    <col min="13543" max="13543" width="13" style="16" bestFit="1" customWidth="1"/>
    <col min="13544" max="13788" width="11.28515625" style="16"/>
    <col min="13789" max="13789" width="61.5703125" style="16" customWidth="1"/>
    <col min="13790" max="13790" width="2.5703125" style="16" customWidth="1"/>
    <col min="13791" max="13791" width="13.7109375" style="16" bestFit="1" customWidth="1"/>
    <col min="13792" max="13792" width="1.7109375" style="16" customWidth="1"/>
    <col min="13793" max="13793" width="14.42578125" style="16" bestFit="1" customWidth="1"/>
    <col min="13794" max="13794" width="1.42578125" style="16" customWidth="1"/>
    <col min="13795" max="13795" width="14.42578125" style="16" bestFit="1" customWidth="1"/>
    <col min="13796" max="13796" width="1.7109375" style="16" customWidth="1"/>
    <col min="13797" max="13797" width="13.7109375" style="16" bestFit="1" customWidth="1"/>
    <col min="13798" max="13798" width="1.7109375" style="16" customWidth="1"/>
    <col min="13799" max="13799" width="13" style="16" bestFit="1" customWidth="1"/>
    <col min="13800" max="14044" width="11.28515625" style="16"/>
    <col min="14045" max="14045" width="61.5703125" style="16" customWidth="1"/>
    <col min="14046" max="14046" width="2.5703125" style="16" customWidth="1"/>
    <col min="14047" max="14047" width="13.7109375" style="16" bestFit="1" customWidth="1"/>
    <col min="14048" max="14048" width="1.7109375" style="16" customWidth="1"/>
    <col min="14049" max="14049" width="14.42578125" style="16" bestFit="1" customWidth="1"/>
    <col min="14050" max="14050" width="1.42578125" style="16" customWidth="1"/>
    <col min="14051" max="14051" width="14.42578125" style="16" bestFit="1" customWidth="1"/>
    <col min="14052" max="14052" width="1.7109375" style="16" customWidth="1"/>
    <col min="14053" max="14053" width="13.7109375" style="16" bestFit="1" customWidth="1"/>
    <col min="14054" max="14054" width="1.7109375" style="16" customWidth="1"/>
    <col min="14055" max="14055" width="13" style="16" bestFit="1" customWidth="1"/>
    <col min="14056" max="14300" width="11.28515625" style="16"/>
    <col min="14301" max="14301" width="61.5703125" style="16" customWidth="1"/>
    <col min="14302" max="14302" width="2.5703125" style="16" customWidth="1"/>
    <col min="14303" max="14303" width="13.7109375" style="16" bestFit="1" customWidth="1"/>
    <col min="14304" max="14304" width="1.7109375" style="16" customWidth="1"/>
    <col min="14305" max="14305" width="14.42578125" style="16" bestFit="1" customWidth="1"/>
    <col min="14306" max="14306" width="1.42578125" style="16" customWidth="1"/>
    <col min="14307" max="14307" width="14.42578125" style="16" bestFit="1" customWidth="1"/>
    <col min="14308" max="14308" width="1.7109375" style="16" customWidth="1"/>
    <col min="14309" max="14309" width="13.7109375" style="16" bestFit="1" customWidth="1"/>
    <col min="14310" max="14310" width="1.7109375" style="16" customWidth="1"/>
    <col min="14311" max="14311" width="13" style="16" bestFit="1" customWidth="1"/>
    <col min="14312" max="14556" width="11.28515625" style="16"/>
    <col min="14557" max="14557" width="61.5703125" style="16" customWidth="1"/>
    <col min="14558" max="14558" width="2.5703125" style="16" customWidth="1"/>
    <col min="14559" max="14559" width="13.7109375" style="16" bestFit="1" customWidth="1"/>
    <col min="14560" max="14560" width="1.7109375" style="16" customWidth="1"/>
    <col min="14561" max="14561" width="14.42578125" style="16" bestFit="1" customWidth="1"/>
    <col min="14562" max="14562" width="1.42578125" style="16" customWidth="1"/>
    <col min="14563" max="14563" width="14.42578125" style="16" bestFit="1" customWidth="1"/>
    <col min="14564" max="14564" width="1.7109375" style="16" customWidth="1"/>
    <col min="14565" max="14565" width="13.7109375" style="16" bestFit="1" customWidth="1"/>
    <col min="14566" max="14566" width="1.7109375" style="16" customWidth="1"/>
    <col min="14567" max="14567" width="13" style="16" bestFit="1" customWidth="1"/>
    <col min="14568" max="14812" width="11.28515625" style="16"/>
    <col min="14813" max="14813" width="61.5703125" style="16" customWidth="1"/>
    <col min="14814" max="14814" width="2.5703125" style="16" customWidth="1"/>
    <col min="14815" max="14815" width="13.7109375" style="16" bestFit="1" customWidth="1"/>
    <col min="14816" max="14816" width="1.7109375" style="16" customWidth="1"/>
    <col min="14817" max="14817" width="14.42578125" style="16" bestFit="1" customWidth="1"/>
    <col min="14818" max="14818" width="1.42578125" style="16" customWidth="1"/>
    <col min="14819" max="14819" width="14.42578125" style="16" bestFit="1" customWidth="1"/>
    <col min="14820" max="14820" width="1.7109375" style="16" customWidth="1"/>
    <col min="14821" max="14821" width="13.7109375" style="16" bestFit="1" customWidth="1"/>
    <col min="14822" max="14822" width="1.7109375" style="16" customWidth="1"/>
    <col min="14823" max="14823" width="13" style="16" bestFit="1" customWidth="1"/>
    <col min="14824" max="15068" width="11.28515625" style="16"/>
    <col min="15069" max="15069" width="61.5703125" style="16" customWidth="1"/>
    <col min="15070" max="15070" width="2.5703125" style="16" customWidth="1"/>
    <col min="15071" max="15071" width="13.7109375" style="16" bestFit="1" customWidth="1"/>
    <col min="15072" max="15072" width="1.7109375" style="16" customWidth="1"/>
    <col min="15073" max="15073" width="14.42578125" style="16" bestFit="1" customWidth="1"/>
    <col min="15074" max="15074" width="1.42578125" style="16" customWidth="1"/>
    <col min="15075" max="15075" width="14.42578125" style="16" bestFit="1" customWidth="1"/>
    <col min="15076" max="15076" width="1.7109375" style="16" customWidth="1"/>
    <col min="15077" max="15077" width="13.7109375" style="16" bestFit="1" customWidth="1"/>
    <col min="15078" max="15078" width="1.7109375" style="16" customWidth="1"/>
    <col min="15079" max="15079" width="13" style="16" bestFit="1" customWidth="1"/>
    <col min="15080" max="15324" width="11.28515625" style="16"/>
    <col min="15325" max="15325" width="61.5703125" style="16" customWidth="1"/>
    <col min="15326" max="15326" width="2.5703125" style="16" customWidth="1"/>
    <col min="15327" max="15327" width="13.7109375" style="16" bestFit="1" customWidth="1"/>
    <col min="15328" max="15328" width="1.7109375" style="16" customWidth="1"/>
    <col min="15329" max="15329" width="14.42578125" style="16" bestFit="1" customWidth="1"/>
    <col min="15330" max="15330" width="1.42578125" style="16" customWidth="1"/>
    <col min="15331" max="15331" width="14.42578125" style="16" bestFit="1" customWidth="1"/>
    <col min="15332" max="15332" width="1.7109375" style="16" customWidth="1"/>
    <col min="15333" max="15333" width="13.7109375" style="16" bestFit="1" customWidth="1"/>
    <col min="15334" max="15334" width="1.7109375" style="16" customWidth="1"/>
    <col min="15335" max="15335" width="13" style="16" bestFit="1" customWidth="1"/>
    <col min="15336" max="15580" width="11.28515625" style="16"/>
    <col min="15581" max="15581" width="61.5703125" style="16" customWidth="1"/>
    <col min="15582" max="15582" width="2.5703125" style="16" customWidth="1"/>
    <col min="15583" max="15583" width="13.7109375" style="16" bestFit="1" customWidth="1"/>
    <col min="15584" max="15584" width="1.7109375" style="16" customWidth="1"/>
    <col min="15585" max="15585" width="14.42578125" style="16" bestFit="1" customWidth="1"/>
    <col min="15586" max="15586" width="1.42578125" style="16" customWidth="1"/>
    <col min="15587" max="15587" width="14.42578125" style="16" bestFit="1" customWidth="1"/>
    <col min="15588" max="15588" width="1.7109375" style="16" customWidth="1"/>
    <col min="15589" max="15589" width="13.7109375" style="16" bestFit="1" customWidth="1"/>
    <col min="15590" max="15590" width="1.7109375" style="16" customWidth="1"/>
    <col min="15591" max="15591" width="13" style="16" bestFit="1" customWidth="1"/>
    <col min="15592" max="15836" width="11.28515625" style="16"/>
    <col min="15837" max="15837" width="61.5703125" style="16" customWidth="1"/>
    <col min="15838" max="15838" width="2.5703125" style="16" customWidth="1"/>
    <col min="15839" max="15839" width="13.7109375" style="16" bestFit="1" customWidth="1"/>
    <col min="15840" max="15840" width="1.7109375" style="16" customWidth="1"/>
    <col min="15841" max="15841" width="14.42578125" style="16" bestFit="1" customWidth="1"/>
    <col min="15842" max="15842" width="1.42578125" style="16" customWidth="1"/>
    <col min="15843" max="15843" width="14.42578125" style="16" bestFit="1" customWidth="1"/>
    <col min="15844" max="15844" width="1.7109375" style="16" customWidth="1"/>
    <col min="15845" max="15845" width="13.7109375" style="16" bestFit="1" customWidth="1"/>
    <col min="15846" max="15846" width="1.7109375" style="16" customWidth="1"/>
    <col min="15847" max="15847" width="13" style="16" bestFit="1" customWidth="1"/>
    <col min="15848" max="16092" width="11.28515625" style="16"/>
    <col min="16093" max="16093" width="61.5703125" style="16" customWidth="1"/>
    <col min="16094" max="16094" width="2.5703125" style="16" customWidth="1"/>
    <col min="16095" max="16095" width="13.7109375" style="16" bestFit="1" customWidth="1"/>
    <col min="16096" max="16096" width="1.7109375" style="16" customWidth="1"/>
    <col min="16097" max="16097" width="14.42578125" style="16" bestFit="1" customWidth="1"/>
    <col min="16098" max="16098" width="1.42578125" style="16" customWidth="1"/>
    <col min="16099" max="16099" width="14.42578125" style="16" bestFit="1" customWidth="1"/>
    <col min="16100" max="16100" width="1.7109375" style="16" customWidth="1"/>
    <col min="16101" max="16101" width="13.7109375" style="16" bestFit="1" customWidth="1"/>
    <col min="16102" max="16102" width="1.7109375" style="16" customWidth="1"/>
    <col min="16103" max="16103" width="13" style="16" bestFit="1" customWidth="1"/>
    <col min="16104" max="16384" width="11.28515625" style="16"/>
  </cols>
  <sheetData>
    <row r="1" spans="1:6" ht="12.95" customHeight="1">
      <c r="A1" s="371" t="s">
        <v>113</v>
      </c>
      <c r="B1" s="371"/>
      <c r="C1" s="371"/>
      <c r="D1" s="371"/>
      <c r="E1" s="371"/>
      <c r="F1" s="371"/>
    </row>
    <row r="2" spans="1:6" ht="12.95" customHeight="1">
      <c r="A2" s="374" t="s">
        <v>157</v>
      </c>
      <c r="B2" s="374"/>
      <c r="C2" s="374"/>
      <c r="D2" s="374"/>
      <c r="E2" s="374"/>
      <c r="F2" s="374"/>
    </row>
    <row r="3" spans="1:6" ht="12.95" customHeight="1">
      <c r="A3" s="374" t="s">
        <v>5</v>
      </c>
      <c r="B3" s="374"/>
      <c r="C3" s="374"/>
      <c r="D3" s="374"/>
      <c r="E3" s="374"/>
      <c r="F3" s="374"/>
    </row>
    <row r="4" spans="1:6" s="1" customFormat="1">
      <c r="A4" s="373" t="s">
        <v>2</v>
      </c>
      <c r="B4" s="373"/>
      <c r="C4" s="373"/>
      <c r="D4" s="373"/>
      <c r="E4" s="373"/>
      <c r="F4" s="373"/>
    </row>
    <row r="5" spans="1:6" ht="12.95" customHeight="1">
      <c r="A5" s="276"/>
      <c r="B5" s="187"/>
      <c r="C5" s="198"/>
      <c r="D5" s="187"/>
      <c r="E5" s="198"/>
      <c r="F5" s="187"/>
    </row>
    <row r="6" spans="1:6">
      <c r="A6" s="277"/>
      <c r="B6" s="372" t="s">
        <v>57</v>
      </c>
      <c r="C6" s="372"/>
      <c r="D6" s="372"/>
      <c r="E6" s="372"/>
      <c r="F6" s="372"/>
    </row>
    <row r="7" spans="1:6">
      <c r="A7" s="195"/>
      <c r="B7" s="154" t="s">
        <v>174</v>
      </c>
      <c r="C7" s="200"/>
      <c r="D7" s="154" t="s">
        <v>125</v>
      </c>
      <c r="E7" s="200"/>
      <c r="F7" s="352" t="s">
        <v>174</v>
      </c>
    </row>
    <row r="8" spans="1:6">
      <c r="A8" s="195"/>
      <c r="B8" s="216">
        <v>2017</v>
      </c>
      <c r="C8" s="278"/>
      <c r="D8" s="216">
        <v>2016</v>
      </c>
      <c r="E8" s="278"/>
      <c r="F8" s="216">
        <v>2016</v>
      </c>
    </row>
    <row r="9" spans="1:6" s="87" customFormat="1">
      <c r="A9" s="113" t="s">
        <v>58</v>
      </c>
      <c r="B9" s="279"/>
      <c r="C9" s="105"/>
      <c r="D9" s="279"/>
      <c r="E9" s="105"/>
      <c r="F9" s="279"/>
    </row>
    <row r="10" spans="1:6" ht="17.25" customHeight="1">
      <c r="A10" s="195" t="s">
        <v>60</v>
      </c>
      <c r="B10" s="10">
        <f>'Detailed Revenue'!C10+'Detailed Revenue'!C16+'Detailed Revenue'!C22+'Detailed Revenue'!C28</f>
        <v>606</v>
      </c>
      <c r="C10" s="105"/>
      <c r="D10" s="140">
        <f>'Detailed Revenue'!E10+'Detailed Revenue'!E16+'Detailed Revenue'!E22+'Detailed Revenue'!E28</f>
        <v>594</v>
      </c>
      <c r="E10" s="105"/>
      <c r="F10" s="140">
        <f>'Detailed Revenue'!G10+'Detailed Revenue'!G16+'Detailed Revenue'!G22+'Detailed Revenue'!G28</f>
        <v>572</v>
      </c>
    </row>
    <row r="11" spans="1:6" ht="17.25" customHeight="1">
      <c r="A11" s="155" t="s">
        <v>89</v>
      </c>
      <c r="B11" s="228"/>
      <c r="C11" s="227"/>
      <c r="D11" s="228"/>
      <c r="E11" s="227"/>
      <c r="F11" s="228"/>
    </row>
    <row r="12" spans="1:6" ht="17.25" customHeight="1">
      <c r="A12" s="280" t="s">
        <v>6</v>
      </c>
      <c r="B12" s="242">
        <f>'Detailed Revenue'!C12+'Detailed Revenue'!C18+'Detailed Revenue'!C24</f>
        <v>-301</v>
      </c>
      <c r="C12" s="227"/>
      <c r="D12" s="242">
        <f>'Detailed Revenue'!E12+'Detailed Revenue'!E18+'Detailed Revenue'!E24</f>
        <v>-286</v>
      </c>
      <c r="E12" s="227"/>
      <c r="F12" s="242">
        <f>'Detailed Revenue'!G12+'Detailed Revenue'!G18+'Detailed Revenue'!G24</f>
        <v>-283</v>
      </c>
    </row>
    <row r="13" spans="1:6" ht="17.25" customHeight="1">
      <c r="A13" s="195" t="s">
        <v>7</v>
      </c>
      <c r="B13" s="230">
        <f>'Detailed Revenue'!C13+'Detailed Revenue'!C19+'Detailed Revenue'!C25</f>
        <v>-87</v>
      </c>
      <c r="C13" s="227"/>
      <c r="D13" s="230">
        <f>'Detailed Revenue'!E13+'Detailed Revenue'!E19+'Detailed Revenue'!E25</f>
        <v>-88</v>
      </c>
      <c r="E13" s="227"/>
      <c r="F13" s="230">
        <f>'Detailed Revenue'!G13+'Detailed Revenue'!G19+'Detailed Revenue'!G25</f>
        <v>-88</v>
      </c>
    </row>
    <row r="14" spans="1:6" ht="17.25" customHeight="1">
      <c r="A14" s="280" t="s">
        <v>94</v>
      </c>
      <c r="B14" s="366">
        <f>B10+SUM(B12:B13)</f>
        <v>218</v>
      </c>
      <c r="C14" s="105"/>
      <c r="D14" s="188">
        <f>D10+SUM(D12:D13)</f>
        <v>220</v>
      </c>
      <c r="E14" s="105"/>
      <c r="F14" s="188">
        <f>F10+SUM(F12:F13)</f>
        <v>201</v>
      </c>
    </row>
    <row r="15" spans="1:6" ht="17.25" customHeight="1">
      <c r="A15" s="281"/>
      <c r="B15" s="188"/>
      <c r="C15" s="105"/>
      <c r="D15" s="188"/>
      <c r="E15" s="105"/>
      <c r="F15" s="188"/>
    </row>
    <row r="16" spans="1:6" ht="17.25" customHeight="1">
      <c r="A16" s="195" t="s">
        <v>137</v>
      </c>
      <c r="B16" s="242">
        <f>'Detailed Revenue'!C36</f>
        <v>160</v>
      </c>
      <c r="C16" s="105"/>
      <c r="D16" s="242">
        <f>'Detailed Revenue'!E36</f>
        <v>167</v>
      </c>
      <c r="E16" s="105"/>
      <c r="F16" s="242">
        <f>'Detailed Revenue'!G36</f>
        <v>143</v>
      </c>
    </row>
    <row r="17" spans="1:6" ht="17.25" customHeight="1">
      <c r="A17" s="195" t="s">
        <v>61</v>
      </c>
      <c r="B17" s="242">
        <f>'Detailed Revenue'!C42</f>
        <v>138</v>
      </c>
      <c r="C17" s="105"/>
      <c r="D17" s="242">
        <f>'Detailed Revenue'!E42</f>
        <v>135</v>
      </c>
      <c r="E17" s="105"/>
      <c r="F17" s="242">
        <f>'Detailed Revenue'!G42</f>
        <v>133</v>
      </c>
    </row>
    <row r="18" spans="1:6" ht="17.25" customHeight="1">
      <c r="A18" s="195" t="s">
        <v>138</v>
      </c>
      <c r="B18" s="230">
        <f>'Detailed Revenue'!C44</f>
        <v>67</v>
      </c>
      <c r="C18" s="105"/>
      <c r="D18" s="230">
        <f>'Detailed Revenue'!E44</f>
        <v>77</v>
      </c>
      <c r="E18" s="105"/>
      <c r="F18" s="230">
        <f>'Detailed Revenue'!G44</f>
        <v>57</v>
      </c>
    </row>
    <row r="19" spans="1:6" s="9" customFormat="1" ht="17.25" customHeight="1">
      <c r="A19" s="282"/>
      <c r="B19" s="189"/>
      <c r="C19" s="227"/>
      <c r="D19" s="189"/>
      <c r="E19" s="227"/>
      <c r="F19" s="189"/>
    </row>
    <row r="20" spans="1:6" s="9" customFormat="1" ht="17.25" customHeight="1">
      <c r="A20" s="113" t="s">
        <v>119</v>
      </c>
      <c r="B20" s="14">
        <f>+B14+B17+B18+B16</f>
        <v>583</v>
      </c>
      <c r="C20" s="227"/>
      <c r="D20" s="230">
        <f>+D14+D17+D18+D16</f>
        <v>599</v>
      </c>
      <c r="E20" s="227"/>
      <c r="F20" s="230">
        <f>+F14+F17+F18+F16</f>
        <v>534</v>
      </c>
    </row>
    <row r="21" spans="1:6" s="9" customFormat="1" ht="17.25" customHeight="1">
      <c r="A21" s="113"/>
      <c r="B21" s="242"/>
      <c r="C21" s="227"/>
      <c r="D21" s="242"/>
      <c r="E21" s="227"/>
      <c r="F21" s="242"/>
    </row>
    <row r="22" spans="1:6" ht="17.25" customHeight="1">
      <c r="A22" s="113" t="s">
        <v>59</v>
      </c>
      <c r="B22" s="190"/>
      <c r="C22" s="284"/>
      <c r="D22" s="190"/>
      <c r="E22" s="284"/>
      <c r="F22" s="190"/>
    </row>
    <row r="23" spans="1:6" ht="17.25" customHeight="1">
      <c r="A23" s="195" t="s">
        <v>8</v>
      </c>
      <c r="B23" s="191">
        <v>161</v>
      </c>
      <c r="C23" s="284"/>
      <c r="D23" s="191">
        <v>180</v>
      </c>
      <c r="E23" s="284"/>
      <c r="F23" s="191">
        <v>152</v>
      </c>
    </row>
    <row r="24" spans="1:6" ht="17.25" customHeight="1">
      <c r="A24" s="195" t="s">
        <v>11</v>
      </c>
      <c r="B24" s="191">
        <v>36</v>
      </c>
      <c r="C24" s="105"/>
      <c r="D24" s="191">
        <v>43</v>
      </c>
      <c r="E24" s="105"/>
      <c r="F24" s="191">
        <v>35</v>
      </c>
    </row>
    <row r="25" spans="1:6" ht="17.25" customHeight="1">
      <c r="A25" s="195" t="s">
        <v>12</v>
      </c>
      <c r="B25" s="191">
        <v>30</v>
      </c>
      <c r="C25" s="105"/>
      <c r="D25" s="191">
        <v>31</v>
      </c>
      <c r="E25" s="105"/>
      <c r="F25" s="191">
        <v>25</v>
      </c>
    </row>
    <row r="26" spans="1:6" ht="17.25" customHeight="1">
      <c r="A26" s="195" t="s">
        <v>13</v>
      </c>
      <c r="B26" s="191">
        <v>23</v>
      </c>
      <c r="C26" s="105"/>
      <c r="D26" s="191">
        <v>24</v>
      </c>
      <c r="E26" s="105"/>
      <c r="F26" s="191">
        <v>20</v>
      </c>
    </row>
    <row r="27" spans="1:6" s="87" customFormat="1" ht="17.25" customHeight="1">
      <c r="A27" s="195" t="s">
        <v>16</v>
      </c>
      <c r="B27" s="191">
        <v>19</v>
      </c>
      <c r="C27" s="105"/>
      <c r="D27" s="191">
        <v>22</v>
      </c>
      <c r="E27" s="105"/>
      <c r="F27" s="191">
        <v>14</v>
      </c>
    </row>
    <row r="28" spans="1:6" ht="17.25" customHeight="1">
      <c r="A28" s="195" t="s">
        <v>9</v>
      </c>
      <c r="B28" s="191">
        <v>7</v>
      </c>
      <c r="C28" s="105"/>
      <c r="D28" s="191">
        <v>7</v>
      </c>
      <c r="E28" s="105"/>
      <c r="F28" s="191">
        <v>6</v>
      </c>
    </row>
    <row r="29" spans="1:6" ht="17.25" customHeight="1">
      <c r="A29" s="195" t="s">
        <v>10</v>
      </c>
      <c r="B29" s="191">
        <v>45</v>
      </c>
      <c r="C29" s="105"/>
      <c r="D29" s="191">
        <v>45</v>
      </c>
      <c r="E29" s="105"/>
      <c r="F29" s="191">
        <v>38</v>
      </c>
    </row>
    <row r="30" spans="1:6" ht="17.25" customHeight="1">
      <c r="A30" s="195" t="s">
        <v>14</v>
      </c>
      <c r="B30" s="191">
        <v>8</v>
      </c>
      <c r="C30" s="105"/>
      <c r="D30" s="191">
        <v>14</v>
      </c>
      <c r="E30" s="105"/>
      <c r="F30" s="191">
        <v>7</v>
      </c>
    </row>
    <row r="31" spans="1:6" ht="17.25" customHeight="1">
      <c r="A31" s="195" t="s">
        <v>15</v>
      </c>
      <c r="B31" s="351">
        <v>6</v>
      </c>
      <c r="C31" s="105"/>
      <c r="D31" s="191">
        <v>20</v>
      </c>
      <c r="E31" s="105"/>
      <c r="F31" s="191">
        <v>9</v>
      </c>
    </row>
    <row r="32" spans="1:6" s="87" customFormat="1" ht="17.25" customHeight="1">
      <c r="A32" s="195" t="s">
        <v>103</v>
      </c>
      <c r="B32" s="351">
        <v>0</v>
      </c>
      <c r="C32" s="105"/>
      <c r="D32" s="191">
        <v>0</v>
      </c>
      <c r="E32" s="105"/>
      <c r="F32" s="191">
        <v>9</v>
      </c>
    </row>
    <row r="33" spans="1:6" s="9" customFormat="1" ht="17.25" customHeight="1">
      <c r="A33" s="113" t="s">
        <v>17</v>
      </c>
      <c r="B33" s="367">
        <f>SUM(B23:B32)</f>
        <v>335</v>
      </c>
      <c r="C33" s="227"/>
      <c r="D33" s="192">
        <f>SUM(D23:D32)</f>
        <v>386</v>
      </c>
      <c r="E33" s="227"/>
      <c r="F33" s="192">
        <f>SUM(F23:F32)</f>
        <v>315</v>
      </c>
    </row>
    <row r="34" spans="1:6" s="9" customFormat="1" ht="9.75" customHeight="1">
      <c r="A34" s="195"/>
      <c r="B34" s="242"/>
      <c r="C34" s="227"/>
      <c r="D34" s="242"/>
      <c r="E34" s="227"/>
      <c r="F34" s="242"/>
    </row>
    <row r="35" spans="1:6" s="13" customFormat="1" ht="17.25" customHeight="1">
      <c r="A35" s="283" t="s">
        <v>18</v>
      </c>
      <c r="B35" s="232">
        <f>B20-B33</f>
        <v>248</v>
      </c>
      <c r="C35" s="118"/>
      <c r="D35" s="242">
        <f>D20-D33</f>
        <v>213</v>
      </c>
      <c r="E35" s="118"/>
      <c r="F35" s="242">
        <f>F20-F33</f>
        <v>219</v>
      </c>
    </row>
    <row r="36" spans="1:6" s="13" customFormat="1" ht="9.75" customHeight="1">
      <c r="A36" s="228"/>
      <c r="B36" s="232"/>
      <c r="C36" s="118"/>
      <c r="D36" s="242"/>
      <c r="E36" s="118"/>
      <c r="F36" s="242"/>
    </row>
    <row r="37" spans="1:6" ht="17.25" customHeight="1">
      <c r="A37" s="195" t="s">
        <v>50</v>
      </c>
      <c r="B37" s="15">
        <v>2</v>
      </c>
      <c r="C37" s="105"/>
      <c r="D37" s="174">
        <v>1</v>
      </c>
      <c r="E37" s="105"/>
      <c r="F37" s="174">
        <v>1</v>
      </c>
    </row>
    <row r="38" spans="1:6" ht="17.25" customHeight="1">
      <c r="A38" s="195" t="s">
        <v>49</v>
      </c>
      <c r="B38" s="15">
        <v>-37</v>
      </c>
      <c r="C38" s="105"/>
      <c r="D38" s="174">
        <v>-37</v>
      </c>
      <c r="E38" s="105"/>
      <c r="F38" s="174">
        <v>-28</v>
      </c>
    </row>
    <row r="39" spans="1:6" s="261" customFormat="1" ht="17.25" customHeight="1">
      <c r="A39" s="195" t="s">
        <v>146</v>
      </c>
      <c r="B39" s="15">
        <v>0</v>
      </c>
      <c r="C39" s="105"/>
      <c r="D39" s="15">
        <v>-578</v>
      </c>
      <c r="E39" s="254"/>
      <c r="F39" s="15">
        <v>0</v>
      </c>
    </row>
    <row r="40" spans="1:6" s="127" customFormat="1" ht="17.25" customHeight="1">
      <c r="A40" s="195" t="s">
        <v>121</v>
      </c>
      <c r="B40" s="15">
        <v>0</v>
      </c>
      <c r="C40" s="105"/>
      <c r="D40" s="174">
        <v>0</v>
      </c>
      <c r="E40" s="105"/>
      <c r="F40" s="285">
        <v>1</v>
      </c>
    </row>
    <row r="41" spans="1:6" ht="19.149999999999999" customHeight="1">
      <c r="A41" s="195" t="s">
        <v>140</v>
      </c>
      <c r="B41" s="15">
        <v>4</v>
      </c>
      <c r="C41" s="105"/>
      <c r="D41" s="174">
        <v>-3</v>
      </c>
      <c r="E41" s="105"/>
      <c r="F41" s="285">
        <v>2</v>
      </c>
    </row>
    <row r="42" spans="1:6" s="87" customFormat="1" ht="4.5" customHeight="1">
      <c r="A42" s="195"/>
      <c r="B42" s="15"/>
      <c r="C42" s="105"/>
      <c r="D42" s="174"/>
      <c r="E42" s="105"/>
      <c r="F42" s="174"/>
    </row>
    <row r="43" spans="1:6" ht="17.25" customHeight="1">
      <c r="A43" s="113" t="s">
        <v>141</v>
      </c>
      <c r="B43" s="361">
        <f>+B35+SUM(B37:B41)</f>
        <v>217</v>
      </c>
      <c r="C43" s="105"/>
      <c r="D43" s="193">
        <f>+D35+SUM(D37:D41)</f>
        <v>-404</v>
      </c>
      <c r="E43" s="105"/>
      <c r="F43" s="193">
        <f>+F35+SUM(F37:F41)</f>
        <v>195</v>
      </c>
    </row>
    <row r="44" spans="1:6" s="9" customFormat="1" ht="17.25" customHeight="1">
      <c r="A44" s="195" t="s">
        <v>155</v>
      </c>
      <c r="B44" s="14">
        <v>48</v>
      </c>
      <c r="C44" s="105"/>
      <c r="D44" s="230">
        <v>-180</v>
      </c>
      <c r="E44" s="105"/>
      <c r="F44" s="230">
        <v>63</v>
      </c>
    </row>
    <row r="45" spans="1:6" s="9" customFormat="1" ht="6" customHeight="1">
      <c r="A45" s="195"/>
      <c r="B45" s="232"/>
      <c r="C45" s="105"/>
      <c r="D45" s="242"/>
      <c r="E45" s="105"/>
      <c r="F45" s="242"/>
    </row>
    <row r="46" spans="1:6" s="9" customFormat="1" ht="17.25" hidden="1" customHeight="1">
      <c r="A46" s="113" t="s">
        <v>142</v>
      </c>
      <c r="B46" s="232">
        <f>+B43-B44</f>
        <v>169</v>
      </c>
      <c r="C46" s="118"/>
      <c r="D46" s="242">
        <f>+D43-D44</f>
        <v>-224</v>
      </c>
      <c r="E46" s="118"/>
      <c r="F46" s="242">
        <f>+F43-F44</f>
        <v>132</v>
      </c>
    </row>
    <row r="47" spans="1:6" s="9" customFormat="1" ht="6.75" hidden="1" customHeight="1">
      <c r="A47" s="116"/>
      <c r="B47" s="362"/>
      <c r="C47" s="227"/>
      <c r="D47" s="117"/>
      <c r="E47" s="227"/>
      <c r="F47" s="117"/>
    </row>
    <row r="48" spans="1:6" s="9" customFormat="1" ht="17.25" hidden="1" customHeight="1">
      <c r="A48" s="195" t="s">
        <v>105</v>
      </c>
      <c r="B48" s="14"/>
      <c r="C48" s="105"/>
      <c r="D48" s="230">
        <v>0</v>
      </c>
      <c r="E48" s="105"/>
      <c r="F48" s="230">
        <v>0</v>
      </c>
    </row>
    <row r="49" spans="1:9" s="9" customFormat="1" ht="6.75" hidden="1" customHeight="1">
      <c r="A49" s="116"/>
      <c r="B49" s="362"/>
      <c r="C49" s="227"/>
      <c r="D49" s="117"/>
      <c r="E49" s="227"/>
      <c r="F49" s="117"/>
    </row>
    <row r="50" spans="1:9" s="9" customFormat="1" ht="17.25" customHeight="1" thickBot="1">
      <c r="A50" s="113" t="s">
        <v>143</v>
      </c>
      <c r="B50" s="363">
        <f>+B46+B48</f>
        <v>169</v>
      </c>
      <c r="C50" s="227"/>
      <c r="D50" s="231">
        <f>+D46+D48</f>
        <v>-224</v>
      </c>
      <c r="E50" s="227"/>
      <c r="F50" s="231">
        <f>+F46+F48</f>
        <v>132</v>
      </c>
    </row>
    <row r="51" spans="1:9" s="9" customFormat="1" ht="6.75" customHeight="1" thickTop="1">
      <c r="A51" s="116"/>
      <c r="B51" s="362"/>
      <c r="C51" s="227"/>
      <c r="D51" s="117"/>
      <c r="E51" s="227"/>
      <c r="F51" s="117"/>
    </row>
    <row r="52" spans="1:9" ht="17.25" customHeight="1">
      <c r="A52" s="113" t="s">
        <v>65</v>
      </c>
      <c r="B52" s="364"/>
      <c r="C52" s="195"/>
      <c r="D52" s="194"/>
      <c r="E52" s="195"/>
      <c r="F52" s="194"/>
    </row>
    <row r="53" spans="1:9" ht="17.25" customHeight="1" thickBot="1">
      <c r="A53" s="155" t="s">
        <v>144</v>
      </c>
      <c r="B53" s="365">
        <f>B50/B59</f>
        <v>1.015015015015015</v>
      </c>
      <c r="C53" s="286"/>
      <c r="D53" s="229">
        <f>D50/D59</f>
        <v>-1.3510253317249699</v>
      </c>
      <c r="E53" s="286"/>
      <c r="F53" s="229">
        <f>F50/F59</f>
        <v>0.8034083992696287</v>
      </c>
    </row>
    <row r="54" spans="1:9" ht="17.25" customHeight="1" thickTop="1" thickBot="1">
      <c r="A54" s="155" t="s">
        <v>145</v>
      </c>
      <c r="B54" s="365">
        <f>B50/B60</f>
        <v>0.99294947121034083</v>
      </c>
      <c r="C54" s="106"/>
      <c r="D54" s="229">
        <f>D50/D60</f>
        <v>-1.3510253317249699</v>
      </c>
      <c r="E54" s="107"/>
      <c r="F54" s="229">
        <f>F50/F60</f>
        <v>0.78384798099762465</v>
      </c>
    </row>
    <row r="55" spans="1:9" ht="17.25" customHeight="1" thickTop="1" thickBot="1">
      <c r="A55" s="155" t="s">
        <v>117</v>
      </c>
      <c r="B55" s="229">
        <v>0.32</v>
      </c>
      <c r="C55" s="106"/>
      <c r="D55" s="229">
        <v>0.32</v>
      </c>
      <c r="E55" s="107"/>
      <c r="F55" s="229">
        <v>0.56999999999999995</v>
      </c>
    </row>
    <row r="56" spans="1:9" ht="17.25" customHeight="1" thickTop="1">
      <c r="A56" s="287"/>
      <c r="B56" s="195"/>
      <c r="C56" s="195"/>
      <c r="D56" s="195"/>
      <c r="E56" s="195"/>
      <c r="F56" s="195"/>
    </row>
    <row r="57" spans="1:9" ht="17.25" customHeight="1">
      <c r="A57" s="288" t="s">
        <v>19</v>
      </c>
      <c r="B57" s="106"/>
      <c r="C57" s="106"/>
      <c r="D57" s="106"/>
      <c r="E57" s="106"/>
      <c r="F57" s="106"/>
    </row>
    <row r="58" spans="1:9" ht="17.25" customHeight="1">
      <c r="A58" s="288" t="s">
        <v>156</v>
      </c>
      <c r="B58" s="106"/>
      <c r="C58" s="106"/>
      <c r="D58" s="106"/>
      <c r="E58" s="106"/>
      <c r="F58" s="106"/>
    </row>
    <row r="59" spans="1:9" ht="17.25" customHeight="1">
      <c r="A59" s="228" t="s">
        <v>118</v>
      </c>
      <c r="B59" s="233">
        <v>166.5</v>
      </c>
      <c r="C59" s="233"/>
      <c r="D59" s="233">
        <v>165.8</v>
      </c>
      <c r="E59" s="261"/>
      <c r="F59" s="233">
        <v>164.3</v>
      </c>
      <c r="G59" s="261"/>
      <c r="H59" s="261"/>
    </row>
    <row r="60" spans="1:9" s="15" customFormat="1" ht="17.25" customHeight="1">
      <c r="A60" s="312" t="s">
        <v>172</v>
      </c>
      <c r="B60" s="233">
        <v>170.2</v>
      </c>
      <c r="C60" s="233"/>
      <c r="D60" s="233">
        <v>165.8</v>
      </c>
      <c r="E60" s="261"/>
      <c r="F60" s="233">
        <v>168.4</v>
      </c>
    </row>
    <row r="61" spans="1:9">
      <c r="B61" s="11"/>
      <c r="G61" s="261"/>
      <c r="H61" s="261"/>
    </row>
    <row r="62" spans="1:9">
      <c r="B62" s="11"/>
      <c r="G62" s="261"/>
      <c r="H62" s="261"/>
    </row>
    <row r="63" spans="1:9" ht="14.45" customHeight="1">
      <c r="A63" s="370" t="s">
        <v>200</v>
      </c>
      <c r="B63" s="370"/>
      <c r="C63" s="370"/>
      <c r="D63" s="370"/>
      <c r="E63" s="370"/>
      <c r="F63" s="370"/>
      <c r="G63" s="261"/>
      <c r="H63" s="261"/>
    </row>
    <row r="64" spans="1:9">
      <c r="A64" s="370"/>
      <c r="B64" s="370"/>
      <c r="C64" s="370"/>
      <c r="D64" s="370"/>
      <c r="E64" s="370"/>
      <c r="F64" s="370"/>
      <c r="G64" s="261"/>
      <c r="H64" s="261"/>
      <c r="I64" s="261"/>
    </row>
    <row r="65" spans="7:9">
      <c r="G65" s="261"/>
      <c r="H65" s="261"/>
      <c r="I65" s="261"/>
    </row>
  </sheetData>
  <mergeCells count="6">
    <mergeCell ref="A63:F64"/>
    <mergeCell ref="A1:F1"/>
    <mergeCell ref="B6:F6"/>
    <mergeCell ref="A4:F4"/>
    <mergeCell ref="A3:F3"/>
    <mergeCell ref="A2:F2"/>
  </mergeCells>
  <printOptions horizontalCentered="1"/>
  <pageMargins left="0.31" right="0.28000000000000003" top="0.47" bottom="0.52" header="0.25" footer="0.3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52"/>
  <sheetViews>
    <sheetView showGridLines="0" zoomScale="90" zoomScaleNormal="90" zoomScaleSheetLayoutView="70" workbookViewId="0">
      <selection activeCell="B26" sqref="B26"/>
    </sheetView>
  </sheetViews>
  <sheetFormatPr defaultColWidth="9.140625" defaultRowHeight="12.75"/>
  <cols>
    <col min="1" max="1" width="2.7109375" style="1" customWidth="1"/>
    <col min="2" max="2" width="77.28515625" style="1" customWidth="1"/>
    <col min="3" max="3" width="17.7109375" style="1" customWidth="1"/>
    <col min="4" max="4" width="2.7109375" style="1" customWidth="1"/>
    <col min="5" max="5" width="18.7109375" style="1" customWidth="1"/>
    <col min="6" max="6" width="2.7109375" style="1" customWidth="1"/>
    <col min="7" max="7" width="17.7109375" style="1" customWidth="1"/>
    <col min="8" max="8" width="2.7109375" style="1" customWidth="1"/>
    <col min="9" max="16384" width="9.140625" style="1"/>
  </cols>
  <sheetData>
    <row r="1" spans="1:8">
      <c r="A1" s="375" t="s">
        <v>113</v>
      </c>
      <c r="B1" s="375"/>
      <c r="C1" s="375"/>
      <c r="D1" s="375"/>
      <c r="E1" s="375"/>
      <c r="F1" s="375"/>
      <c r="G1" s="375"/>
      <c r="H1" s="375"/>
    </row>
    <row r="2" spans="1:8">
      <c r="A2" s="375" t="s">
        <v>0</v>
      </c>
      <c r="B2" s="375"/>
      <c r="C2" s="375"/>
      <c r="D2" s="375"/>
      <c r="E2" s="375"/>
      <c r="F2" s="375"/>
      <c r="G2" s="375"/>
      <c r="H2" s="375"/>
    </row>
    <row r="3" spans="1:8">
      <c r="A3" s="373" t="s">
        <v>1</v>
      </c>
      <c r="B3" s="373"/>
      <c r="C3" s="373"/>
      <c r="D3" s="373"/>
      <c r="E3" s="373"/>
      <c r="F3" s="373"/>
      <c r="G3" s="373"/>
      <c r="H3" s="373"/>
    </row>
    <row r="4" spans="1:8">
      <c r="A4" s="373" t="s">
        <v>2</v>
      </c>
      <c r="B4" s="373"/>
      <c r="C4" s="373"/>
      <c r="D4" s="373"/>
      <c r="E4" s="373"/>
      <c r="F4" s="373"/>
      <c r="G4" s="373"/>
      <c r="H4" s="373"/>
    </row>
    <row r="5" spans="1:8">
      <c r="A5" s="196"/>
      <c r="B5" s="196"/>
      <c r="C5" s="197"/>
      <c r="D5" s="198"/>
      <c r="E5" s="199"/>
      <c r="F5" s="198"/>
      <c r="G5" s="198"/>
      <c r="H5" s="197"/>
    </row>
    <row r="6" spans="1:8">
      <c r="A6" s="170"/>
      <c r="B6" s="170"/>
      <c r="C6" s="372" t="s">
        <v>57</v>
      </c>
      <c r="D6" s="372"/>
      <c r="E6" s="372"/>
      <c r="F6" s="372"/>
      <c r="G6" s="372"/>
      <c r="H6" s="198"/>
    </row>
    <row r="7" spans="1:8">
      <c r="A7" s="196"/>
      <c r="B7" s="196"/>
      <c r="C7" s="154" t="str">
        <f>+'Income Statement'!B7</f>
        <v>March 31,</v>
      </c>
      <c r="D7" s="200"/>
      <c r="E7" s="154" t="str">
        <f>+'Income Statement'!D7</f>
        <v>December 31,</v>
      </c>
      <c r="F7" s="200"/>
      <c r="G7" s="154" t="str">
        <f>+'Income Statement'!F7</f>
        <v>March 31,</v>
      </c>
      <c r="H7" s="201"/>
    </row>
    <row r="8" spans="1:8">
      <c r="A8" s="49"/>
      <c r="B8" s="219"/>
      <c r="C8" s="220">
        <f>+'Income Statement'!B8</f>
        <v>2017</v>
      </c>
      <c r="D8" s="217"/>
      <c r="E8" s="220">
        <f>+'Income Statement'!D8</f>
        <v>2016</v>
      </c>
      <c r="F8" s="217"/>
      <c r="G8" s="220">
        <f>+'Income Statement'!F8</f>
        <v>2016</v>
      </c>
      <c r="H8" s="99"/>
    </row>
    <row r="9" spans="1:8">
      <c r="A9" s="8" t="s">
        <v>114</v>
      </c>
      <c r="B9" s="8"/>
      <c r="C9" s="240"/>
      <c r="D9" s="135"/>
      <c r="E9" s="240"/>
      <c r="F9" s="135"/>
      <c r="G9" s="240"/>
      <c r="H9" s="135"/>
    </row>
    <row r="10" spans="1:8">
      <c r="A10" s="52"/>
      <c r="B10" s="103" t="s">
        <v>88</v>
      </c>
      <c r="C10" s="76">
        <v>191</v>
      </c>
      <c r="D10" s="51"/>
      <c r="E10" s="76">
        <v>173</v>
      </c>
      <c r="F10" s="51"/>
      <c r="G10" s="76">
        <v>101</v>
      </c>
      <c r="H10" s="76"/>
    </row>
    <row r="11" spans="1:8" ht="15">
      <c r="A11" s="52"/>
      <c r="B11" s="90" t="s">
        <v>89</v>
      </c>
      <c r="C11" s="84"/>
      <c r="D11" s="51"/>
      <c r="E11" s="236"/>
      <c r="F11" s="51"/>
      <c r="G11" s="84"/>
      <c r="H11" s="83"/>
    </row>
    <row r="12" spans="1:8">
      <c r="A12" s="52"/>
      <c r="B12" s="90" t="s">
        <v>3</v>
      </c>
      <c r="C12" s="84">
        <v>-113</v>
      </c>
      <c r="D12" s="51"/>
      <c r="E12" s="236">
        <v>-97</v>
      </c>
      <c r="F12" s="51"/>
      <c r="G12" s="84">
        <v>-48</v>
      </c>
      <c r="H12" s="84"/>
    </row>
    <row r="13" spans="1:8" ht="15">
      <c r="A13" s="52"/>
      <c r="B13" s="90" t="s">
        <v>4</v>
      </c>
      <c r="C13" s="203">
        <v>-10</v>
      </c>
      <c r="D13" s="51"/>
      <c r="E13" s="203">
        <v>-8</v>
      </c>
      <c r="F13" s="51"/>
      <c r="G13" s="203">
        <v>-5</v>
      </c>
      <c r="H13" s="83"/>
    </row>
    <row r="14" spans="1:8">
      <c r="A14" s="124"/>
      <c r="B14" s="6" t="s">
        <v>90</v>
      </c>
      <c r="C14" s="141">
        <f>C10+C12+C13</f>
        <v>68</v>
      </c>
      <c r="D14" s="51"/>
      <c r="E14" s="241">
        <f>E10+E12+E13</f>
        <v>68</v>
      </c>
      <c r="F14" s="51"/>
      <c r="G14" s="141">
        <f>G10+G12+G13</f>
        <v>48</v>
      </c>
      <c r="H14" s="141"/>
    </row>
    <row r="15" spans="1:8">
      <c r="A15" s="124"/>
      <c r="B15" s="6"/>
      <c r="C15" s="71"/>
      <c r="D15" s="51"/>
      <c r="E15" s="71"/>
      <c r="F15" s="51"/>
      <c r="G15" s="71"/>
      <c r="H15" s="71"/>
    </row>
    <row r="16" spans="1:8">
      <c r="A16" s="50"/>
      <c r="B16" s="103" t="s">
        <v>91</v>
      </c>
      <c r="C16" s="84">
        <v>320</v>
      </c>
      <c r="D16" s="51"/>
      <c r="E16" s="236">
        <v>326</v>
      </c>
      <c r="F16" s="51"/>
      <c r="G16" s="84">
        <v>382</v>
      </c>
      <c r="H16" s="84"/>
    </row>
    <row r="17" spans="1:8">
      <c r="A17" s="50"/>
      <c r="B17" s="90" t="s">
        <v>89</v>
      </c>
      <c r="C17" s="2"/>
      <c r="D17" s="51"/>
      <c r="E17" s="2"/>
      <c r="F17" s="51"/>
      <c r="G17" s="2"/>
      <c r="H17" s="2"/>
    </row>
    <row r="18" spans="1:8">
      <c r="A18" s="50"/>
      <c r="B18" s="90" t="s">
        <v>3</v>
      </c>
      <c r="C18" s="81">
        <v>-183</v>
      </c>
      <c r="D18" s="51"/>
      <c r="E18" s="235">
        <v>-185</v>
      </c>
      <c r="F18" s="51"/>
      <c r="G18" s="81">
        <v>-230</v>
      </c>
      <c r="H18" s="81"/>
    </row>
    <row r="19" spans="1:8" ht="15">
      <c r="A19" s="50"/>
      <c r="B19" s="90" t="s">
        <v>4</v>
      </c>
      <c r="C19" s="204">
        <v>-76</v>
      </c>
      <c r="D19" s="51"/>
      <c r="E19" s="204">
        <v>-79</v>
      </c>
      <c r="F19" s="51"/>
      <c r="G19" s="204">
        <v>-82</v>
      </c>
      <c r="H19" s="85"/>
    </row>
    <row r="20" spans="1:8">
      <c r="A20" s="52"/>
      <c r="B20" s="6" t="s">
        <v>92</v>
      </c>
      <c r="C20" s="141">
        <f>SUM(C16:C19)</f>
        <v>61</v>
      </c>
      <c r="D20" s="51"/>
      <c r="E20" s="241">
        <f>SUM(E16:E19)</f>
        <v>62</v>
      </c>
      <c r="F20" s="51"/>
      <c r="G20" s="141">
        <f>SUM(G16:G19)</f>
        <v>70</v>
      </c>
      <c r="H20" s="141"/>
    </row>
    <row r="21" spans="1:8" ht="15">
      <c r="A21" s="52"/>
      <c r="B21" s="195"/>
      <c r="C21" s="93"/>
      <c r="D21" s="51"/>
      <c r="E21" s="238"/>
      <c r="F21" s="51"/>
      <c r="G21" s="93"/>
      <c r="H21" s="3"/>
    </row>
    <row r="22" spans="1:8">
      <c r="A22" s="52"/>
      <c r="B22" s="213" t="s">
        <v>129</v>
      </c>
      <c r="C22" s="238">
        <v>25</v>
      </c>
      <c r="D22" s="51"/>
      <c r="E22" s="238">
        <v>25</v>
      </c>
      <c r="F22" s="51"/>
      <c r="G22" s="93">
        <v>26</v>
      </c>
      <c r="H22" s="93"/>
    </row>
    <row r="23" spans="1:8" ht="15">
      <c r="A23" s="52"/>
      <c r="B23" s="214" t="s">
        <v>89</v>
      </c>
      <c r="C23" s="205"/>
      <c r="D23" s="51"/>
      <c r="E23" s="205"/>
      <c r="F23" s="51"/>
      <c r="G23" s="205"/>
      <c r="H23" s="3"/>
    </row>
    <row r="24" spans="1:8" ht="15">
      <c r="A24" s="52"/>
      <c r="B24" s="214" t="s">
        <v>3</v>
      </c>
      <c r="C24" s="86">
        <v>-5</v>
      </c>
      <c r="D24" s="51"/>
      <c r="E24" s="232">
        <v>-4</v>
      </c>
      <c r="F24" s="51"/>
      <c r="G24" s="86">
        <v>-5</v>
      </c>
      <c r="H24" s="94"/>
    </row>
    <row r="25" spans="1:8" ht="15">
      <c r="A25" s="52"/>
      <c r="B25" s="214" t="s">
        <v>4</v>
      </c>
      <c r="C25" s="14">
        <v>-1</v>
      </c>
      <c r="D25" s="51"/>
      <c r="E25" s="14">
        <v>-1</v>
      </c>
      <c r="F25" s="51"/>
      <c r="G25" s="14">
        <v>-1</v>
      </c>
      <c r="H25" s="94"/>
    </row>
    <row r="26" spans="1:8" ht="15">
      <c r="A26" s="52"/>
      <c r="B26" s="6" t="s">
        <v>132</v>
      </c>
      <c r="C26" s="205">
        <f>C22+C25+C24</f>
        <v>19</v>
      </c>
      <c r="D26" s="51"/>
      <c r="E26" s="205">
        <f>E22+E25+E24</f>
        <v>20</v>
      </c>
      <c r="F26" s="51"/>
      <c r="G26" s="205">
        <f>G22+G25+G24</f>
        <v>20</v>
      </c>
      <c r="H26" s="104"/>
    </row>
    <row r="27" spans="1:8" ht="15">
      <c r="A27" s="52"/>
      <c r="B27" s="195"/>
      <c r="C27" s="86"/>
      <c r="D27" s="51"/>
      <c r="E27" s="232"/>
      <c r="F27" s="51"/>
      <c r="G27" s="86"/>
      <c r="H27" s="95"/>
    </row>
    <row r="28" spans="1:8" ht="15">
      <c r="A28" s="124"/>
      <c r="B28" s="213" t="s">
        <v>128</v>
      </c>
      <c r="C28" s="208">
        <v>70</v>
      </c>
      <c r="D28" s="90"/>
      <c r="E28" s="208">
        <v>70</v>
      </c>
      <c r="F28" s="90"/>
      <c r="G28" s="208">
        <v>63</v>
      </c>
      <c r="H28" s="85"/>
    </row>
    <row r="29" spans="1:8" ht="15">
      <c r="A29" s="124"/>
      <c r="B29" s="214"/>
      <c r="C29" s="206"/>
      <c r="D29" s="90"/>
      <c r="E29" s="206"/>
      <c r="F29" s="90"/>
      <c r="G29" s="206"/>
      <c r="H29" s="83"/>
    </row>
    <row r="30" spans="1:8" ht="15">
      <c r="A30" s="53"/>
      <c r="B30" s="215" t="s">
        <v>93</v>
      </c>
      <c r="C30" s="204">
        <f>C20+C14+C28+C26</f>
        <v>218</v>
      </c>
      <c r="D30" s="51"/>
      <c r="E30" s="204">
        <f>E20+E14+E28+E26</f>
        <v>220</v>
      </c>
      <c r="F30" s="51"/>
      <c r="G30" s="204">
        <f>G20+G14+G28+G26</f>
        <v>201</v>
      </c>
      <c r="H30" s="85"/>
    </row>
    <row r="31" spans="1:8" ht="15">
      <c r="A31" s="53"/>
      <c r="B31" s="92"/>
      <c r="C31" s="141"/>
      <c r="D31" s="51"/>
      <c r="E31" s="241"/>
      <c r="F31" s="51"/>
      <c r="G31" s="141"/>
      <c r="H31" s="98"/>
    </row>
    <row r="32" spans="1:8">
      <c r="A32" s="8" t="s">
        <v>136</v>
      </c>
      <c r="B32" s="6"/>
    </row>
    <row r="33" spans="1:8">
      <c r="A33" s="52"/>
      <c r="B33" s="91" t="s">
        <v>112</v>
      </c>
      <c r="C33" s="234">
        <v>95</v>
      </c>
      <c r="D33" s="51"/>
      <c r="E33" s="234">
        <v>98</v>
      </c>
      <c r="F33" s="51"/>
      <c r="G33" s="234">
        <v>77</v>
      </c>
      <c r="H33" s="234"/>
    </row>
    <row r="34" spans="1:8" ht="15">
      <c r="A34" s="8"/>
      <c r="B34" s="6" t="s">
        <v>135</v>
      </c>
      <c r="C34" s="208">
        <v>65</v>
      </c>
      <c r="D34" s="51"/>
      <c r="E34" s="208">
        <v>69</v>
      </c>
      <c r="F34" s="51"/>
      <c r="G34" s="208">
        <v>66</v>
      </c>
      <c r="H34" s="239"/>
    </row>
    <row r="35" spans="1:8" ht="12.75" customHeight="1">
      <c r="A35" s="8"/>
      <c r="B35" s="6"/>
      <c r="C35" s="241"/>
      <c r="D35" s="51"/>
      <c r="E35" s="241"/>
      <c r="F35" s="51"/>
      <c r="G35" s="241"/>
      <c r="H35" s="237"/>
    </row>
    <row r="36" spans="1:8" ht="15">
      <c r="A36" s="8"/>
      <c r="B36" s="212" t="s">
        <v>133</v>
      </c>
      <c r="C36" s="204">
        <f>+C33+C34</f>
        <v>160</v>
      </c>
      <c r="D36" s="51"/>
      <c r="E36" s="204">
        <f>+E33+E34</f>
        <v>167</v>
      </c>
      <c r="F36" s="51"/>
      <c r="G36" s="204">
        <f>+G33+G34</f>
        <v>143</v>
      </c>
      <c r="H36" s="237"/>
    </row>
    <row r="37" spans="1:8" ht="14.25" customHeight="1">
      <c r="A37" s="50"/>
      <c r="B37" s="90"/>
      <c r="C37" s="206"/>
      <c r="D37" s="90"/>
      <c r="E37" s="206"/>
      <c r="F37" s="90"/>
      <c r="G37" s="206"/>
      <c r="H37" s="82"/>
    </row>
    <row r="38" spans="1:8" ht="15">
      <c r="A38" s="12" t="s">
        <v>115</v>
      </c>
      <c r="B38" s="136"/>
      <c r="C38" s="207"/>
      <c r="D38" s="5"/>
      <c r="E38" s="207"/>
      <c r="F38" s="5"/>
      <c r="G38" s="207"/>
      <c r="H38" s="7"/>
    </row>
    <row r="39" spans="1:8" s="97" customFormat="1">
      <c r="A39" s="96"/>
      <c r="B39" s="91" t="s">
        <v>99</v>
      </c>
      <c r="C39" s="75">
        <v>108</v>
      </c>
      <c r="D39" s="51"/>
      <c r="E39" s="234">
        <v>105</v>
      </c>
      <c r="F39" s="51"/>
      <c r="G39" s="75">
        <v>105</v>
      </c>
      <c r="H39" s="75"/>
    </row>
    <row r="40" spans="1:8" ht="15">
      <c r="A40" s="52"/>
      <c r="B40" s="91" t="s">
        <v>85</v>
      </c>
      <c r="C40" s="208">
        <v>30</v>
      </c>
      <c r="D40" s="51"/>
      <c r="E40" s="208">
        <v>30</v>
      </c>
      <c r="F40" s="51"/>
      <c r="G40" s="208">
        <v>28</v>
      </c>
      <c r="H40" s="98"/>
    </row>
    <row r="41" spans="1:8" ht="13.5" customHeight="1">
      <c r="A41" s="52"/>
      <c r="B41" s="92"/>
      <c r="C41" s="141"/>
      <c r="D41" s="51"/>
      <c r="E41" s="241"/>
      <c r="F41" s="51"/>
      <c r="G41" s="141"/>
      <c r="H41" s="85"/>
    </row>
    <row r="42" spans="1:8" ht="15">
      <c r="A42" s="52"/>
      <c r="B42" s="212" t="s">
        <v>62</v>
      </c>
      <c r="C42" s="204">
        <f>+C39+C40</f>
        <v>138</v>
      </c>
      <c r="D42" s="51"/>
      <c r="E42" s="204">
        <f>+E39+E40</f>
        <v>135</v>
      </c>
      <c r="F42" s="51"/>
      <c r="G42" s="204">
        <f>+G39+G40</f>
        <v>133</v>
      </c>
      <c r="H42" s="85"/>
    </row>
    <row r="43" spans="1:8">
      <c r="A43" s="52"/>
      <c r="B43" s="90"/>
      <c r="C43" s="206"/>
      <c r="D43" s="6"/>
      <c r="E43" s="206"/>
      <c r="F43" s="6"/>
      <c r="G43" s="206"/>
      <c r="H43" s="84"/>
    </row>
    <row r="44" spans="1:8" ht="15">
      <c r="A44" s="12" t="s">
        <v>134</v>
      </c>
      <c r="B44" s="136"/>
      <c r="C44" s="204">
        <v>67</v>
      </c>
      <c r="D44" s="127"/>
      <c r="E44" s="204">
        <v>77</v>
      </c>
      <c r="F44" s="127"/>
      <c r="G44" s="204">
        <v>57</v>
      </c>
      <c r="H44" s="85"/>
    </row>
    <row r="46" spans="1:8" ht="15.75" thickBot="1">
      <c r="A46" s="9" t="s">
        <v>124</v>
      </c>
      <c r="C46" s="209">
        <f>+C30+C36+C42+C44</f>
        <v>583</v>
      </c>
      <c r="D46" s="90"/>
      <c r="E46" s="209">
        <f>+E30+E36+E42+E44</f>
        <v>599</v>
      </c>
      <c r="F46" s="90"/>
      <c r="G46" s="209">
        <f>+G30+G36+G42+G44</f>
        <v>534</v>
      </c>
      <c r="H46" s="142"/>
    </row>
    <row r="47" spans="1:8" ht="13.5" thickTop="1"/>
    <row r="52" spans="1:8">
      <c r="A52" s="8"/>
      <c r="B52" s="6"/>
      <c r="C52" s="234"/>
      <c r="D52" s="51"/>
      <c r="E52" s="234"/>
      <c r="F52" s="51"/>
      <c r="G52" s="234"/>
      <c r="H52" s="234"/>
    </row>
  </sheetData>
  <mergeCells count="5">
    <mergeCell ref="A1:H1"/>
    <mergeCell ref="A4:H4"/>
    <mergeCell ref="C6:G6"/>
    <mergeCell ref="A3:H3"/>
    <mergeCell ref="A2:H2"/>
  </mergeCells>
  <printOptions horizontalCentered="1"/>
  <pageMargins left="0.31" right="0.28000000000000003" top="0.47" bottom="0.52" header="0.25" footer="0.35"/>
  <pageSetup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53"/>
  <sheetViews>
    <sheetView showGridLines="0" zoomScale="85" zoomScaleNormal="85" zoomScaleSheetLayoutView="89" workbookViewId="0">
      <selection activeCell="K30" sqref="K30"/>
    </sheetView>
  </sheetViews>
  <sheetFormatPr defaultColWidth="9.140625" defaultRowHeight="12.75"/>
  <cols>
    <col min="1" max="1" width="2.42578125" style="55" customWidth="1"/>
    <col min="2" max="2" width="4" style="57" customWidth="1"/>
    <col min="3" max="3" width="5" style="55" customWidth="1"/>
    <col min="4" max="4" width="71.28515625" style="55" customWidth="1"/>
    <col min="5" max="5" width="17.42578125" style="168" customWidth="1"/>
    <col min="6" max="6" width="2.7109375" style="144" customWidth="1"/>
    <col min="7" max="7" width="17.42578125" style="45" customWidth="1"/>
    <col min="8" max="8" width="1.5703125" style="55" customWidth="1"/>
    <col min="9" max="9" width="1.7109375" style="55" customWidth="1"/>
    <col min="10" max="10" width="1.5703125" style="55" customWidth="1"/>
    <col min="11" max="11" width="9.140625" style="55"/>
    <col min="12" max="12" width="13.140625" style="55" bestFit="1" customWidth="1"/>
    <col min="13" max="16384" width="9.140625" style="55"/>
  </cols>
  <sheetData>
    <row r="1" spans="1:39">
      <c r="A1" s="376" t="s">
        <v>113</v>
      </c>
      <c r="B1" s="376"/>
      <c r="C1" s="376"/>
      <c r="D1" s="376"/>
      <c r="E1" s="376"/>
      <c r="F1" s="376"/>
      <c r="G1" s="376"/>
      <c r="H1" s="376"/>
      <c r="I1" s="376"/>
      <c r="J1" s="79"/>
    </row>
    <row r="2" spans="1:39">
      <c r="A2" s="376" t="s">
        <v>63</v>
      </c>
      <c r="B2" s="376"/>
      <c r="C2" s="376"/>
      <c r="D2" s="376"/>
      <c r="E2" s="376"/>
      <c r="F2" s="376"/>
      <c r="G2" s="376"/>
      <c r="H2" s="376"/>
      <c r="I2" s="376"/>
      <c r="J2" s="79"/>
    </row>
    <row r="3" spans="1:39">
      <c r="A3" s="376" t="s">
        <v>1</v>
      </c>
      <c r="B3" s="376"/>
      <c r="C3" s="376"/>
      <c r="D3" s="376"/>
      <c r="E3" s="376"/>
      <c r="F3" s="376"/>
      <c r="G3" s="376"/>
      <c r="H3" s="376"/>
      <c r="I3" s="376"/>
      <c r="J3" s="56"/>
    </row>
    <row r="4" spans="1:39">
      <c r="A4" s="376"/>
      <c r="B4" s="376"/>
      <c r="C4" s="376"/>
      <c r="D4" s="376"/>
      <c r="E4" s="376"/>
      <c r="F4" s="376"/>
      <c r="G4" s="376"/>
      <c r="H4" s="376"/>
      <c r="I4" s="376"/>
    </row>
    <row r="5" spans="1:39">
      <c r="B5" s="58"/>
      <c r="C5" s="47"/>
      <c r="D5" s="47"/>
      <c r="E5" s="169" t="str">
        <f>+'Detailed Revenue'!C7</f>
        <v>March 31,</v>
      </c>
      <c r="F5" s="152"/>
      <c r="G5" s="169" t="s">
        <v>125</v>
      </c>
      <c r="H5" s="58"/>
      <c r="I5" s="59"/>
    </row>
    <row r="6" spans="1:39">
      <c r="B6" s="221"/>
      <c r="C6" s="222"/>
      <c r="D6" s="222"/>
      <c r="E6" s="211">
        <f>+'Detailed Revenue'!C8</f>
        <v>2017</v>
      </c>
      <c r="F6" s="223"/>
      <c r="G6" s="211">
        <v>2016</v>
      </c>
      <c r="H6" s="58"/>
      <c r="I6" s="59"/>
    </row>
    <row r="7" spans="1:39" s="60" customFormat="1" ht="17.25" customHeight="1">
      <c r="B7" s="72" t="s">
        <v>20</v>
      </c>
      <c r="C7" s="56"/>
      <c r="D7" s="56"/>
      <c r="E7" s="170" t="s">
        <v>2</v>
      </c>
      <c r="F7" s="153"/>
      <c r="G7" s="109"/>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1:39" ht="18.75" customHeight="1">
      <c r="B8" s="61" t="s">
        <v>21</v>
      </c>
      <c r="C8" s="47"/>
      <c r="D8" s="47"/>
      <c r="E8" s="171"/>
      <c r="F8" s="146"/>
      <c r="G8" s="54"/>
      <c r="H8" s="47"/>
      <c r="I8" s="47"/>
    </row>
    <row r="9" spans="1:39" ht="18.75" customHeight="1">
      <c r="A9" s="62"/>
      <c r="B9" s="58"/>
      <c r="C9" s="47" t="s">
        <v>22</v>
      </c>
      <c r="D9" s="47"/>
      <c r="E9" s="172">
        <v>386</v>
      </c>
      <c r="F9" s="147"/>
      <c r="G9" s="172">
        <v>403</v>
      </c>
      <c r="H9" s="63"/>
      <c r="I9" s="47"/>
      <c r="K9" s="62"/>
    </row>
    <row r="10" spans="1:39" ht="18.75" customHeight="1">
      <c r="A10" s="62"/>
      <c r="B10" s="58"/>
      <c r="C10" s="47" t="s">
        <v>23</v>
      </c>
      <c r="D10" s="47"/>
      <c r="E10" s="173">
        <v>78</v>
      </c>
      <c r="F10" s="147"/>
      <c r="G10" s="173">
        <v>15</v>
      </c>
      <c r="H10" s="63"/>
      <c r="I10" s="47"/>
      <c r="K10" s="62"/>
    </row>
    <row r="11" spans="1:39" ht="18.75" customHeight="1">
      <c r="A11" s="62"/>
      <c r="B11" s="58"/>
      <c r="C11" s="47" t="s">
        <v>24</v>
      </c>
      <c r="E11" s="173">
        <v>220</v>
      </c>
      <c r="F11" s="146"/>
      <c r="G11" s="173">
        <v>245</v>
      </c>
      <c r="H11" s="47"/>
      <c r="I11" s="47"/>
    </row>
    <row r="12" spans="1:39" ht="18.75" customHeight="1">
      <c r="B12" s="58"/>
      <c r="C12" s="47" t="s">
        <v>25</v>
      </c>
      <c r="D12" s="47"/>
      <c r="E12" s="173">
        <v>467</v>
      </c>
      <c r="F12" s="146"/>
      <c r="G12" s="173">
        <v>429</v>
      </c>
      <c r="H12" s="47"/>
      <c r="I12" s="47"/>
    </row>
    <row r="13" spans="1:39" ht="18.75" customHeight="1">
      <c r="B13" s="58"/>
      <c r="C13" s="47" t="s">
        <v>26</v>
      </c>
      <c r="D13" s="47"/>
      <c r="E13" s="115">
        <v>3633</v>
      </c>
      <c r="F13" s="122"/>
      <c r="G13" s="242">
        <v>3301</v>
      </c>
      <c r="H13" s="47"/>
      <c r="I13" s="47"/>
    </row>
    <row r="14" spans="1:39" ht="18.75" customHeight="1">
      <c r="B14" s="58"/>
      <c r="C14" s="47" t="s">
        <v>27</v>
      </c>
      <c r="D14" s="47"/>
      <c r="E14" s="114">
        <v>163</v>
      </c>
      <c r="F14" s="122"/>
      <c r="G14" s="230">
        <v>167</v>
      </c>
      <c r="H14" s="47"/>
      <c r="I14" s="47"/>
    </row>
    <row r="15" spans="1:39" ht="18.75" customHeight="1">
      <c r="B15" s="47" t="s">
        <v>28</v>
      </c>
      <c r="C15" s="47"/>
      <c r="D15" s="47"/>
      <c r="E15" s="115">
        <f>SUM(E9:E14)</f>
        <v>4947</v>
      </c>
      <c r="F15" s="122"/>
      <c r="G15" s="242">
        <f>SUM(G9:G14)</f>
        <v>4560</v>
      </c>
      <c r="H15" s="47"/>
      <c r="I15" s="47"/>
      <c r="L15" s="144"/>
    </row>
    <row r="16" spans="1:39" ht="18.75" customHeight="1">
      <c r="B16" s="47" t="s">
        <v>29</v>
      </c>
      <c r="C16" s="47"/>
      <c r="D16" s="47"/>
      <c r="E16" s="174">
        <v>376</v>
      </c>
      <c r="F16" s="122"/>
      <c r="G16" s="174">
        <v>362</v>
      </c>
      <c r="H16" s="47"/>
      <c r="I16" s="47"/>
      <c r="L16" s="144"/>
    </row>
    <row r="17" spans="1:13" ht="18.75" customHeight="1">
      <c r="B17" s="47" t="s">
        <v>123</v>
      </c>
      <c r="C17" s="47"/>
      <c r="D17" s="47"/>
      <c r="E17" s="163">
        <v>617</v>
      </c>
      <c r="F17" s="122"/>
      <c r="G17" s="259">
        <v>717</v>
      </c>
      <c r="H17" s="47"/>
      <c r="I17" s="47"/>
      <c r="L17" s="145"/>
    </row>
    <row r="18" spans="1:13" ht="18.75" customHeight="1">
      <c r="B18" s="47" t="s">
        <v>30</v>
      </c>
      <c r="C18" s="47"/>
      <c r="D18" s="47"/>
      <c r="E18" s="174">
        <v>6070</v>
      </c>
      <c r="F18" s="122"/>
      <c r="G18" s="174">
        <v>6027</v>
      </c>
      <c r="H18" s="47"/>
      <c r="I18" s="47"/>
    </row>
    <row r="19" spans="1:13" ht="18.75" customHeight="1">
      <c r="B19" s="47" t="s">
        <v>31</v>
      </c>
      <c r="C19" s="47"/>
      <c r="D19" s="47"/>
      <c r="E19" s="174">
        <v>2082</v>
      </c>
      <c r="F19" s="122"/>
      <c r="G19" s="174">
        <v>2094</v>
      </c>
      <c r="H19" s="64"/>
      <c r="I19" s="47"/>
    </row>
    <row r="20" spans="1:13" ht="18.75" customHeight="1">
      <c r="B20" s="47" t="s">
        <v>32</v>
      </c>
      <c r="C20" s="47"/>
      <c r="D20" s="47"/>
      <c r="E20" s="174">
        <v>398</v>
      </c>
      <c r="F20" s="122"/>
      <c r="G20" s="174">
        <v>390</v>
      </c>
      <c r="H20" s="65"/>
      <c r="I20" s="47"/>
    </row>
    <row r="21" spans="1:13" ht="18.75" customHeight="1" thickBot="1">
      <c r="B21" s="47" t="s">
        <v>33</v>
      </c>
      <c r="C21" s="58"/>
      <c r="D21" s="58"/>
      <c r="E21" s="175">
        <f>SUM(E15:E20)</f>
        <v>14490</v>
      </c>
      <c r="F21" s="122"/>
      <c r="G21" s="175">
        <f>SUM(G15:G20)</f>
        <v>14150</v>
      </c>
      <c r="H21" s="65"/>
      <c r="I21" s="47"/>
      <c r="L21" s="144"/>
    </row>
    <row r="22" spans="1:13" ht="9.75" customHeight="1" thickTop="1">
      <c r="F22" s="148"/>
      <c r="G22" s="168"/>
      <c r="I22" s="47"/>
    </row>
    <row r="23" spans="1:13">
      <c r="A23" s="57"/>
      <c r="B23" s="58" t="s">
        <v>34</v>
      </c>
      <c r="C23" s="47"/>
      <c r="D23" s="47"/>
      <c r="E23" s="176"/>
      <c r="F23" s="122"/>
      <c r="G23" s="176"/>
      <c r="H23" s="66"/>
      <c r="I23" s="47"/>
    </row>
    <row r="24" spans="1:13" ht="18.95" customHeight="1">
      <c r="B24" s="61" t="s">
        <v>35</v>
      </c>
      <c r="C24" s="56"/>
      <c r="D24" s="47"/>
      <c r="E24" s="177"/>
      <c r="F24" s="122"/>
      <c r="G24" s="177"/>
      <c r="H24" s="47"/>
      <c r="I24" s="47"/>
    </row>
    <row r="25" spans="1:13" ht="18.95" customHeight="1">
      <c r="B25" s="58"/>
      <c r="C25" s="47" t="s">
        <v>36</v>
      </c>
      <c r="D25" s="47"/>
      <c r="E25" s="178">
        <v>187</v>
      </c>
      <c r="F25" s="149"/>
      <c r="G25" s="178">
        <v>175</v>
      </c>
      <c r="H25" s="47"/>
      <c r="I25" s="47"/>
    </row>
    <row r="26" spans="1:13" ht="18.95" customHeight="1">
      <c r="B26" s="58"/>
      <c r="C26" s="47" t="s">
        <v>37</v>
      </c>
      <c r="D26" s="47"/>
      <c r="E26" s="179">
        <v>81</v>
      </c>
      <c r="F26" s="122"/>
      <c r="G26" s="179">
        <v>108</v>
      </c>
      <c r="H26" s="47"/>
      <c r="I26" s="47"/>
    </row>
    <row r="27" spans="1:13" ht="18.95" customHeight="1">
      <c r="B27" s="58"/>
      <c r="C27" s="47" t="s">
        <v>38</v>
      </c>
      <c r="D27" s="47"/>
      <c r="E27" s="179">
        <v>110</v>
      </c>
      <c r="F27" s="122"/>
      <c r="G27" s="179">
        <v>207</v>
      </c>
      <c r="H27" s="47"/>
      <c r="I27" s="47"/>
    </row>
    <row r="28" spans="1:13" ht="18.95" customHeight="1">
      <c r="B28" s="58"/>
      <c r="C28" s="47" t="s">
        <v>39</v>
      </c>
      <c r="D28" s="47"/>
      <c r="E28" s="179">
        <v>322</v>
      </c>
      <c r="F28" s="122"/>
      <c r="G28" s="179">
        <v>162</v>
      </c>
      <c r="H28" s="47"/>
      <c r="I28" s="47"/>
    </row>
    <row r="29" spans="1:13" ht="18.95" customHeight="1">
      <c r="B29" s="55"/>
      <c r="C29" s="47" t="s">
        <v>40</v>
      </c>
      <c r="D29" s="47"/>
      <c r="E29" s="179">
        <v>174</v>
      </c>
      <c r="F29" s="122"/>
      <c r="G29" s="179">
        <v>129</v>
      </c>
      <c r="H29" s="47"/>
      <c r="I29" s="47"/>
      <c r="K29" s="67"/>
    </row>
    <row r="30" spans="1:13" ht="18.95" customHeight="1">
      <c r="B30" s="55"/>
      <c r="C30" s="47" t="s">
        <v>26</v>
      </c>
      <c r="D30" s="47"/>
      <c r="E30" s="179">
        <v>3633</v>
      </c>
      <c r="F30" s="122"/>
      <c r="G30" s="179">
        <v>3301</v>
      </c>
      <c r="H30" s="47"/>
      <c r="I30" s="47"/>
      <c r="K30" s="67"/>
    </row>
    <row r="31" spans="1:13" ht="18.95" customHeight="1">
      <c r="B31" s="55"/>
      <c r="C31" s="47" t="s">
        <v>181</v>
      </c>
      <c r="D31" s="47"/>
      <c r="E31" s="180">
        <v>379</v>
      </c>
      <c r="F31" s="150"/>
      <c r="G31" s="180">
        <v>0</v>
      </c>
      <c r="H31" s="47"/>
      <c r="I31" s="47"/>
      <c r="K31" s="67"/>
    </row>
    <row r="32" spans="1:13" ht="18.95" customHeight="1">
      <c r="B32" s="47" t="s">
        <v>41</v>
      </c>
      <c r="C32" s="47"/>
      <c r="D32" s="47"/>
      <c r="E32" s="179">
        <f>SUM(E25:E31)</f>
        <v>4886</v>
      </c>
      <c r="F32" s="122"/>
      <c r="G32" s="179">
        <f>SUM(G25:G31)</f>
        <v>4082</v>
      </c>
      <c r="H32" s="68"/>
      <c r="I32" s="47"/>
      <c r="J32" s="69"/>
      <c r="M32" s="70"/>
    </row>
    <row r="33" spans="2:11" ht="18.95" customHeight="1">
      <c r="B33" s="47" t="s">
        <v>42</v>
      </c>
      <c r="D33" s="47"/>
      <c r="E33" s="177">
        <v>3242</v>
      </c>
      <c r="F33" s="40"/>
      <c r="G33" s="177">
        <v>3603</v>
      </c>
      <c r="H33" s="47"/>
      <c r="I33" s="47"/>
    </row>
    <row r="34" spans="2:11" ht="18.95" customHeight="1">
      <c r="B34" s="47" t="s">
        <v>122</v>
      </c>
      <c r="C34" s="47"/>
      <c r="D34" s="47"/>
      <c r="E34" s="177">
        <v>702</v>
      </c>
      <c r="F34" s="40"/>
      <c r="G34" s="177">
        <v>720</v>
      </c>
      <c r="H34" s="47"/>
      <c r="K34" s="67"/>
    </row>
    <row r="35" spans="2:11" ht="18.95" customHeight="1">
      <c r="B35" s="47" t="s">
        <v>43</v>
      </c>
      <c r="C35" s="47"/>
      <c r="D35" s="47"/>
      <c r="E35" s="177">
        <v>164</v>
      </c>
      <c r="F35" s="122"/>
      <c r="G35" s="177">
        <v>171</v>
      </c>
      <c r="H35" s="47"/>
    </row>
    <row r="36" spans="2:11" ht="18.95" customHeight="1">
      <c r="B36" s="47" t="s">
        <v>44</v>
      </c>
      <c r="C36" s="47"/>
      <c r="D36" s="47"/>
      <c r="E36" s="181">
        <v>144</v>
      </c>
      <c r="F36" s="122"/>
      <c r="G36" s="181">
        <v>144</v>
      </c>
      <c r="H36" s="47"/>
    </row>
    <row r="37" spans="2:11" ht="18.95" customHeight="1">
      <c r="B37" s="47" t="s">
        <v>45</v>
      </c>
      <c r="C37" s="47"/>
      <c r="D37" s="47"/>
      <c r="E37" s="159">
        <f>SUM(E32:E36)</f>
        <v>9138</v>
      </c>
      <c r="F37" s="122"/>
      <c r="G37" s="159">
        <f>SUM(G32:G36)</f>
        <v>8720</v>
      </c>
      <c r="H37" s="47"/>
    </row>
    <row r="38" spans="2:11" ht="12.75" customHeight="1">
      <c r="B38" s="47"/>
      <c r="C38" s="47"/>
      <c r="D38" s="47"/>
      <c r="E38" s="179"/>
      <c r="F38" s="122"/>
      <c r="G38" s="179"/>
      <c r="H38" s="47"/>
    </row>
    <row r="39" spans="2:11">
      <c r="B39" s="58" t="s">
        <v>46</v>
      </c>
      <c r="C39" s="47"/>
      <c r="D39" s="47"/>
      <c r="E39" s="179"/>
      <c r="F39" s="122"/>
      <c r="G39" s="179"/>
      <c r="H39" s="47"/>
    </row>
    <row r="40" spans="2:11" ht="15.75" customHeight="1">
      <c r="B40" s="58" t="s">
        <v>47</v>
      </c>
      <c r="C40" s="47"/>
      <c r="D40" s="47"/>
      <c r="E40" s="176"/>
      <c r="F40" s="123"/>
      <c r="G40" s="176"/>
      <c r="H40" s="15"/>
    </row>
    <row r="41" spans="2:11" ht="18.95" customHeight="1">
      <c r="B41" s="47" t="s">
        <v>86</v>
      </c>
      <c r="C41" s="47"/>
      <c r="D41" s="47"/>
      <c r="E41" s="176"/>
      <c r="F41" s="123"/>
      <c r="G41" s="176"/>
      <c r="H41" s="15"/>
    </row>
    <row r="42" spans="2:11" ht="18.95" customHeight="1">
      <c r="B42" s="47"/>
      <c r="C42" s="47" t="s">
        <v>68</v>
      </c>
      <c r="D42" s="47"/>
      <c r="E42" s="179">
        <v>2</v>
      </c>
      <c r="F42" s="123"/>
      <c r="G42" s="179">
        <v>2</v>
      </c>
      <c r="H42" s="15"/>
    </row>
    <row r="43" spans="2:11" ht="18.95" customHeight="1">
      <c r="C43" s="47" t="s">
        <v>69</v>
      </c>
      <c r="D43" s="47"/>
      <c r="E43" s="179">
        <v>2963</v>
      </c>
      <c r="F43" s="123"/>
      <c r="G43" s="179">
        <v>3104</v>
      </c>
      <c r="H43" s="15"/>
    </row>
    <row r="44" spans="2:11" ht="18.95" customHeight="1">
      <c r="C44" s="47" t="s">
        <v>70</v>
      </c>
      <c r="D44" s="47"/>
      <c r="E44" s="179">
        <v>-221</v>
      </c>
      <c r="F44" s="123"/>
      <c r="G44" s="179">
        <v>-176</v>
      </c>
      <c r="H44" s="15"/>
    </row>
    <row r="45" spans="2:11" ht="18.95" customHeight="1">
      <c r="C45" s="47" t="s">
        <v>71</v>
      </c>
      <c r="D45" s="44"/>
      <c r="E45" s="179">
        <v>-987</v>
      </c>
      <c r="F45" s="123"/>
      <c r="G45" s="179">
        <v>-979</v>
      </c>
      <c r="H45" s="15"/>
    </row>
    <row r="46" spans="2:11" ht="18.95" customHeight="1">
      <c r="C46" s="47" t="s">
        <v>72</v>
      </c>
      <c r="D46" s="47"/>
      <c r="E46" s="182">
        <v>3595</v>
      </c>
      <c r="F46" s="123"/>
      <c r="G46" s="182">
        <v>3479</v>
      </c>
      <c r="H46" s="15"/>
      <c r="K46" s="70"/>
    </row>
    <row r="47" spans="2:11" ht="18.95" customHeight="1">
      <c r="B47" s="47" t="s">
        <v>171</v>
      </c>
      <c r="C47" s="47"/>
      <c r="D47" s="47"/>
      <c r="E47" s="183">
        <f>SUM(E42:E46)</f>
        <v>5352</v>
      </c>
      <c r="F47" s="122"/>
      <c r="G47" s="183">
        <f>SUM(G42:G46)</f>
        <v>5430</v>
      </c>
      <c r="H47" s="4"/>
    </row>
    <row r="48" spans="2:11" ht="18.95" customHeight="1" thickBot="1">
      <c r="B48" s="47" t="s">
        <v>48</v>
      </c>
      <c r="E48" s="184">
        <f>E47+E37</f>
        <v>14490</v>
      </c>
      <c r="F48" s="151"/>
      <c r="G48" s="184">
        <f>G47+G37</f>
        <v>14150</v>
      </c>
    </row>
    <row r="49" spans="4:8" ht="13.5" thickTop="1">
      <c r="G49" s="168"/>
    </row>
    <row r="51" spans="4:8">
      <c r="E51" s="185"/>
      <c r="G51" s="46"/>
    </row>
    <row r="52" spans="4:8">
      <c r="D52" s="47"/>
      <c r="E52" s="186"/>
      <c r="F52" s="123"/>
      <c r="G52" s="47"/>
      <c r="H52" s="47"/>
    </row>
    <row r="53" spans="4:8">
      <c r="D53" s="47"/>
      <c r="E53" s="186"/>
      <c r="F53" s="123"/>
      <c r="G53" s="47"/>
      <c r="H53" s="47"/>
    </row>
  </sheetData>
  <mergeCells count="4">
    <mergeCell ref="A1:I1"/>
    <mergeCell ref="A2:I2"/>
    <mergeCell ref="A3:I3"/>
    <mergeCell ref="A4:I4"/>
  </mergeCells>
  <printOptions horizontalCentered="1"/>
  <pageMargins left="0.31" right="0.28000000000000003" top="0.47" bottom="0.52" header="0.25" footer="0.35"/>
  <pageSetup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17"/>
  <sheetViews>
    <sheetView showGridLines="0" zoomScale="90" zoomScaleNormal="90" zoomScaleSheetLayoutView="70" workbookViewId="0">
      <selection activeCell="I47" sqref="I47"/>
    </sheetView>
  </sheetViews>
  <sheetFormatPr defaultColWidth="6.28515625" defaultRowHeight="12.75"/>
  <cols>
    <col min="1" max="1" width="57.7109375" style="18" customWidth="1"/>
    <col min="2" max="2" width="2.7109375" style="18"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32.140625" style="87" customWidth="1"/>
    <col min="9" max="16384" width="6.28515625" style="18"/>
  </cols>
  <sheetData>
    <row r="1" spans="1:8" ht="12.75" customHeight="1">
      <c r="A1" s="379" t="s">
        <v>113</v>
      </c>
      <c r="B1" s="379"/>
      <c r="C1" s="379"/>
      <c r="D1" s="379"/>
      <c r="E1" s="379"/>
      <c r="F1" s="379"/>
      <c r="G1" s="379"/>
      <c r="H1" s="379"/>
    </row>
    <row r="2" spans="1:8" ht="12.75" customHeight="1">
      <c r="A2" s="380" t="s">
        <v>201</v>
      </c>
      <c r="B2" s="380"/>
      <c r="C2" s="380"/>
      <c r="D2" s="380"/>
      <c r="E2" s="380"/>
      <c r="F2" s="380"/>
      <c r="G2" s="380"/>
      <c r="H2" s="380"/>
    </row>
    <row r="3" spans="1:8" ht="12.75" customHeight="1">
      <c r="A3" s="379" t="s">
        <v>66</v>
      </c>
      <c r="B3" s="379"/>
      <c r="C3" s="379"/>
      <c r="D3" s="379"/>
      <c r="E3" s="379"/>
      <c r="F3" s="379"/>
      <c r="G3" s="379"/>
      <c r="H3" s="379"/>
    </row>
    <row r="4" spans="1:8" ht="12.75" customHeight="1">
      <c r="A4" s="379" t="s">
        <v>5</v>
      </c>
      <c r="B4" s="379"/>
      <c r="C4" s="379"/>
      <c r="D4" s="379"/>
      <c r="E4" s="379"/>
      <c r="F4" s="379"/>
      <c r="G4" s="379"/>
      <c r="H4" s="379"/>
    </row>
    <row r="5" spans="1:8" ht="12.75" customHeight="1">
      <c r="A5" s="379" t="s">
        <v>2</v>
      </c>
      <c r="B5" s="379"/>
      <c r="C5" s="379"/>
      <c r="D5" s="379"/>
      <c r="E5" s="379"/>
      <c r="F5" s="379"/>
      <c r="G5" s="379"/>
      <c r="H5" s="379"/>
    </row>
    <row r="6" spans="1:8" ht="12.75" customHeight="1">
      <c r="A6" s="134"/>
      <c r="B6" s="134"/>
      <c r="C6" s="134"/>
      <c r="D6" s="134"/>
      <c r="E6" s="134"/>
      <c r="F6" s="134"/>
      <c r="G6" s="134"/>
      <c r="H6" s="127"/>
    </row>
    <row r="7" spans="1:8" ht="12.75" customHeight="1">
      <c r="A7" s="134"/>
      <c r="B7" s="134"/>
      <c r="C7" s="134"/>
      <c r="D7" s="134"/>
      <c r="E7" s="134"/>
      <c r="F7" s="134"/>
      <c r="G7" s="134"/>
      <c r="H7" s="127"/>
    </row>
    <row r="8" spans="1:8" ht="12.75" customHeight="1">
      <c r="A8" s="134"/>
      <c r="B8" s="134"/>
      <c r="C8" s="378" t="s">
        <v>51</v>
      </c>
      <c r="D8" s="378"/>
      <c r="E8" s="378"/>
      <c r="F8" s="378"/>
      <c r="G8" s="378"/>
      <c r="H8" s="127"/>
    </row>
    <row r="9" spans="1:8" ht="12.75" customHeight="1">
      <c r="A9" s="128"/>
      <c r="B9" s="134"/>
      <c r="C9" s="133" t="str">
        <f>+'Detailed Revenue'!C7</f>
        <v>March 31,</v>
      </c>
      <c r="D9" s="41"/>
      <c r="E9" s="202" t="str">
        <f>+'Detailed Revenue'!E7</f>
        <v>December 31,</v>
      </c>
      <c r="F9" s="41"/>
      <c r="G9" s="202" t="str">
        <f>+'Detailed Revenue'!G7</f>
        <v>March 31,</v>
      </c>
      <c r="H9" s="127"/>
    </row>
    <row r="10" spans="1:8" ht="12.75" customHeight="1">
      <c r="A10" s="128"/>
      <c r="B10" s="224"/>
      <c r="C10" s="225">
        <f>+'Detailed Revenue'!C8</f>
        <v>2017</v>
      </c>
      <c r="D10" s="217"/>
      <c r="E10" s="225">
        <f>+'Detailed Revenue'!E8</f>
        <v>2016</v>
      </c>
      <c r="F10" s="217"/>
      <c r="G10" s="225">
        <f>+'Detailed Revenue'!G8</f>
        <v>2016</v>
      </c>
      <c r="H10" s="128"/>
    </row>
    <row r="11" spans="1:8" s="128" customFormat="1">
      <c r="B11" s="137"/>
      <c r="C11" s="164"/>
      <c r="D11" s="41"/>
      <c r="E11" s="164"/>
      <c r="F11" s="41"/>
      <c r="G11" s="99"/>
    </row>
    <row r="12" spans="1:8">
      <c r="A12" s="38" t="s">
        <v>147</v>
      </c>
      <c r="B12" s="29"/>
      <c r="C12" s="156">
        <f>'Income Statement'!B50</f>
        <v>169</v>
      </c>
      <c r="D12" s="42"/>
      <c r="E12" s="156">
        <f>'Income Statement'!D50</f>
        <v>-224</v>
      </c>
      <c r="F12" s="128"/>
      <c r="G12" s="80">
        <f>'Income Statement'!F50</f>
        <v>132</v>
      </c>
      <c r="H12" s="80"/>
    </row>
    <row r="13" spans="1:8">
      <c r="A13" s="27"/>
      <c r="B13" s="27"/>
      <c r="C13" s="165"/>
      <c r="D13" s="39"/>
      <c r="E13" s="165"/>
      <c r="F13" s="43"/>
      <c r="G13" s="39"/>
      <c r="H13" s="127"/>
    </row>
    <row r="14" spans="1:8">
      <c r="A14" s="128" t="s">
        <v>52</v>
      </c>
      <c r="B14" s="128"/>
      <c r="C14" s="158"/>
      <c r="D14" s="128"/>
      <c r="E14" s="158"/>
      <c r="F14" s="128"/>
      <c r="G14" s="128"/>
      <c r="H14" s="127"/>
    </row>
    <row r="15" spans="1:8">
      <c r="A15" s="129"/>
      <c r="B15" s="128"/>
      <c r="C15" s="166"/>
      <c r="D15" s="128"/>
      <c r="E15" s="166"/>
      <c r="F15" s="128"/>
      <c r="G15" s="128"/>
      <c r="H15" s="127"/>
    </row>
    <row r="16" spans="1:8" ht="15">
      <c r="A16" s="129" t="s">
        <v>120</v>
      </c>
      <c r="B16" s="128"/>
      <c r="C16" s="163">
        <v>23</v>
      </c>
      <c r="D16" s="130"/>
      <c r="E16" s="259">
        <v>23</v>
      </c>
      <c r="F16" s="130"/>
      <c r="G16" s="163">
        <v>17</v>
      </c>
      <c r="H16" s="124"/>
    </row>
    <row r="17" spans="1:8" s="22" customFormat="1" ht="15">
      <c r="A17" s="129" t="s">
        <v>179</v>
      </c>
      <c r="B17" s="129"/>
      <c r="C17" s="122">
        <v>6</v>
      </c>
      <c r="D17" s="126"/>
      <c r="E17" s="167">
        <v>20</v>
      </c>
      <c r="F17" s="126"/>
      <c r="G17" s="167">
        <v>9</v>
      </c>
      <c r="H17" s="127"/>
    </row>
    <row r="18" spans="1:8" ht="15">
      <c r="A18" s="249" t="s">
        <v>180</v>
      </c>
      <c r="B18" s="128"/>
      <c r="C18" s="163">
        <v>0</v>
      </c>
      <c r="D18" s="130"/>
      <c r="E18" s="259">
        <v>0</v>
      </c>
      <c r="F18" s="130"/>
      <c r="G18" s="163">
        <v>9</v>
      </c>
      <c r="H18" s="124"/>
    </row>
    <row r="19" spans="1:8" s="266" customFormat="1" ht="15">
      <c r="A19" s="263" t="s">
        <v>151</v>
      </c>
      <c r="B19" s="263"/>
      <c r="C19" s="167">
        <v>0</v>
      </c>
      <c r="D19" s="247"/>
      <c r="E19" s="167">
        <v>578</v>
      </c>
      <c r="F19" s="247"/>
      <c r="G19" s="167">
        <v>0</v>
      </c>
      <c r="H19" s="261"/>
    </row>
    <row r="20" spans="1:8" s="272" customFormat="1" ht="15">
      <c r="A20" s="269" t="s">
        <v>152</v>
      </c>
      <c r="B20" s="269"/>
      <c r="C20" s="167">
        <v>0</v>
      </c>
      <c r="D20" s="270"/>
      <c r="E20" s="167">
        <v>6</v>
      </c>
      <c r="F20" s="270"/>
      <c r="G20" s="167">
        <v>0</v>
      </c>
      <c r="H20" s="195"/>
    </row>
    <row r="21" spans="1:8" s="266" customFormat="1" ht="15">
      <c r="A21" s="263" t="s">
        <v>148</v>
      </c>
      <c r="B21" s="263"/>
      <c r="C21" s="167">
        <v>0</v>
      </c>
      <c r="D21" s="247"/>
      <c r="E21" s="167">
        <v>12</v>
      </c>
      <c r="F21" s="247"/>
      <c r="G21" s="167">
        <v>0</v>
      </c>
      <c r="H21" s="261"/>
    </row>
    <row r="22" spans="1:8" s="22" customFormat="1" ht="15">
      <c r="A22" s="249" t="s">
        <v>150</v>
      </c>
      <c r="B22" s="129"/>
      <c r="C22" s="167">
        <v>0</v>
      </c>
      <c r="D22" s="126"/>
      <c r="E22" s="167">
        <v>1</v>
      </c>
      <c r="F22" s="126"/>
      <c r="G22" s="167">
        <v>0</v>
      </c>
      <c r="H22" s="127"/>
    </row>
    <row r="23" spans="1:8" s="245" customFormat="1" ht="15">
      <c r="A23" s="249" t="s">
        <v>175</v>
      </c>
      <c r="B23" s="244"/>
      <c r="C23" s="167">
        <v>0</v>
      </c>
      <c r="D23" s="247"/>
      <c r="E23" s="167">
        <v>6</v>
      </c>
      <c r="F23" s="247"/>
      <c r="G23" s="167">
        <v>0</v>
      </c>
      <c r="H23" s="243"/>
    </row>
    <row r="24" spans="1:8" ht="17.25" customHeight="1">
      <c r="A24" s="129" t="s">
        <v>67</v>
      </c>
      <c r="B24" s="129"/>
      <c r="C24" s="274">
        <f>SUM(C16:C23)</f>
        <v>29</v>
      </c>
      <c r="D24" s="247"/>
      <c r="E24" s="274">
        <f>SUM(E16:E23)</f>
        <v>646</v>
      </c>
      <c r="F24" s="247"/>
      <c r="G24" s="274">
        <f>SUM(G16:G23)</f>
        <v>35</v>
      </c>
      <c r="H24" s="261"/>
    </row>
    <row r="25" spans="1:8">
      <c r="A25" s="129"/>
      <c r="B25" s="129"/>
      <c r="C25" s="125"/>
      <c r="D25" s="247"/>
      <c r="E25" s="125"/>
      <c r="F25" s="247"/>
      <c r="G25" s="125"/>
      <c r="H25" s="261"/>
    </row>
    <row r="26" spans="1:8" ht="15">
      <c r="A26" s="129" t="s">
        <v>176</v>
      </c>
      <c r="B26" s="129"/>
      <c r="C26" s="77">
        <v>-11</v>
      </c>
      <c r="D26" s="247"/>
      <c r="E26" s="77">
        <v>-261</v>
      </c>
      <c r="F26" s="247"/>
      <c r="G26" s="77">
        <v>-14</v>
      </c>
      <c r="H26" s="258"/>
    </row>
    <row r="27" spans="1:8">
      <c r="A27" s="129" t="s">
        <v>53</v>
      </c>
      <c r="B27" s="129"/>
      <c r="C27" s="125">
        <f>SUM(C24:C26)</f>
        <v>18</v>
      </c>
      <c r="D27" s="265"/>
      <c r="E27" s="125">
        <f>SUM(E24:E26)</f>
        <v>385</v>
      </c>
      <c r="F27" s="265"/>
      <c r="G27" s="125">
        <f>SUM(G24:G26)</f>
        <v>21</v>
      </c>
      <c r="H27" s="261"/>
    </row>
    <row r="28" spans="1:8">
      <c r="A28" s="129"/>
      <c r="B28" s="129"/>
      <c r="C28" s="264"/>
      <c r="D28" s="265"/>
      <c r="E28" s="264"/>
      <c r="F28" s="265"/>
      <c r="G28" s="264"/>
      <c r="H28" s="261"/>
    </row>
    <row r="29" spans="1:8" ht="13.5" thickBot="1">
      <c r="A29" s="23" t="s">
        <v>87</v>
      </c>
      <c r="B29" s="89"/>
      <c r="C29" s="256">
        <f>C12+C27</f>
        <v>187</v>
      </c>
      <c r="D29" s="25"/>
      <c r="E29" s="256">
        <f>E12+E27</f>
        <v>161</v>
      </c>
      <c r="F29" s="26"/>
      <c r="G29" s="256">
        <f>G12+G27</f>
        <v>153</v>
      </c>
      <c r="H29" s="261"/>
    </row>
    <row r="30" spans="1:8" ht="13.5" thickTop="1">
      <c r="A30" s="27"/>
      <c r="B30" s="27"/>
      <c r="C30" s="28"/>
      <c r="D30" s="28"/>
      <c r="E30" s="28"/>
      <c r="F30" s="262"/>
      <c r="G30" s="28"/>
      <c r="H30" s="261"/>
    </row>
    <row r="31" spans="1:8">
      <c r="A31" s="29"/>
      <c r="B31" s="29"/>
      <c r="C31" s="28"/>
      <c r="D31" s="28"/>
      <c r="E31" s="28"/>
      <c r="F31" s="262"/>
      <c r="G31" s="28"/>
      <c r="H31" s="233"/>
    </row>
    <row r="32" spans="1:8">
      <c r="A32" s="38" t="s">
        <v>153</v>
      </c>
      <c r="C32" s="250">
        <f>'Income Statement'!B54</f>
        <v>0.99294947121034083</v>
      </c>
      <c r="D32" s="250"/>
      <c r="E32" s="250">
        <f>'Income Statement'!D54</f>
        <v>-1.3510253317249699</v>
      </c>
      <c r="F32" s="262"/>
      <c r="G32" s="250">
        <f>'Income Statement'!F54</f>
        <v>0.78384798099762465</v>
      </c>
      <c r="H32" s="250"/>
    </row>
    <row r="33" spans="1:13" s="266" customFormat="1" ht="25.15" customHeight="1">
      <c r="A33" s="273" t="s">
        <v>154</v>
      </c>
      <c r="B33" s="263"/>
      <c r="C33" s="275">
        <v>0</v>
      </c>
      <c r="D33" s="247"/>
      <c r="E33" s="275">
        <v>0.03</v>
      </c>
      <c r="F33" s="275"/>
      <c r="G33" s="355">
        <v>0</v>
      </c>
      <c r="H33" s="275"/>
    </row>
    <row r="34" spans="1:13">
      <c r="A34" s="19" t="s">
        <v>54</v>
      </c>
      <c r="B34" s="19"/>
      <c r="C34" s="251">
        <f>C27/C39</f>
        <v>0.10575793184488837</v>
      </c>
      <c r="D34" s="30"/>
      <c r="E34" s="251">
        <f>E27/E39</f>
        <v>2.2740696987595981</v>
      </c>
      <c r="F34" s="30"/>
      <c r="G34" s="251">
        <v>0.13</v>
      </c>
      <c r="H34" s="248"/>
    </row>
    <row r="35" spans="1:13">
      <c r="A35" s="19"/>
      <c r="B35" s="19"/>
      <c r="C35" s="252"/>
      <c r="D35" s="252"/>
      <c r="E35" s="252"/>
      <c r="F35" s="262"/>
      <c r="G35" s="252"/>
      <c r="H35" s="233"/>
    </row>
    <row r="36" spans="1:13" ht="13.5" thickBot="1">
      <c r="A36" s="23" t="s">
        <v>64</v>
      </c>
      <c r="B36" s="23"/>
      <c r="C36" s="253">
        <f>SUM(C32:C34)</f>
        <v>1.0987074030552293</v>
      </c>
      <c r="D36" s="246"/>
      <c r="E36" s="253">
        <f>SUM(E32:E34)</f>
        <v>0.95304436703462825</v>
      </c>
      <c r="F36" s="26"/>
      <c r="G36" s="253">
        <f>SUM(G32:G34)</f>
        <v>0.91384798099762465</v>
      </c>
      <c r="H36" s="246"/>
    </row>
    <row r="37" spans="1:13" s="262" customFormat="1" ht="13.5" thickTop="1">
      <c r="A37" s="23"/>
      <c r="B37" s="23"/>
      <c r="C37" s="246"/>
      <c r="D37" s="246"/>
      <c r="E37" s="246"/>
      <c r="F37" s="26"/>
      <c r="G37" s="246"/>
      <c r="H37" s="246"/>
    </row>
    <row r="38" spans="1:13" s="262" customFormat="1">
      <c r="A38" s="288" t="s">
        <v>173</v>
      </c>
      <c r="B38" s="23"/>
      <c r="C38" s="246"/>
      <c r="D38" s="246"/>
      <c r="E38" s="246"/>
      <c r="F38" s="26"/>
      <c r="G38" s="246"/>
      <c r="H38" s="246"/>
    </row>
    <row r="39" spans="1:13">
      <c r="A39" s="288" t="s">
        <v>156</v>
      </c>
      <c r="C39" s="262">
        <v>170.2</v>
      </c>
      <c r="D39" s="128"/>
      <c r="E39" s="262">
        <v>169.3</v>
      </c>
      <c r="F39" s="128"/>
      <c r="G39" s="128">
        <v>168.4</v>
      </c>
      <c r="H39" s="88"/>
      <c r="J39" s="262"/>
      <c r="K39" s="262"/>
      <c r="L39" s="262"/>
      <c r="M39" s="262"/>
    </row>
    <row r="40" spans="1:13">
      <c r="H40" s="35"/>
      <c r="J40" s="262"/>
      <c r="K40" s="262"/>
      <c r="L40" s="262"/>
      <c r="M40" s="262"/>
    </row>
    <row r="41" spans="1:13">
      <c r="K41" s="262"/>
      <c r="L41" s="262"/>
      <c r="M41" s="262"/>
    </row>
    <row r="42" spans="1:13" ht="15">
      <c r="A42" s="353"/>
      <c r="K42" s="262"/>
      <c r="L42" s="262"/>
      <c r="M42" s="262"/>
    </row>
    <row r="43" spans="1:13" s="100" customFormat="1" ht="11.25">
      <c r="H43" s="101"/>
      <c r="K43" s="260"/>
      <c r="L43" s="260"/>
      <c r="M43" s="260"/>
    </row>
    <row r="44" spans="1:13" s="100" customFormat="1" ht="14.45" customHeight="1">
      <c r="A44" s="377"/>
      <c r="B44" s="377"/>
      <c r="C44" s="377"/>
      <c r="D44" s="377"/>
      <c r="E44" s="377"/>
      <c r="F44" s="377"/>
      <c r="G44" s="377"/>
      <c r="H44" s="377"/>
      <c r="K44" s="260"/>
      <c r="L44" s="260"/>
      <c r="M44" s="260"/>
    </row>
    <row r="45" spans="1:13" s="260" customFormat="1" ht="14.45" customHeight="1">
      <c r="A45" s="377"/>
      <c r="B45" s="377"/>
      <c r="C45" s="377"/>
      <c r="D45" s="377"/>
      <c r="E45" s="377"/>
      <c r="F45" s="377"/>
      <c r="G45" s="377"/>
      <c r="H45" s="377"/>
    </row>
    <row r="46" spans="1:13" s="260" customFormat="1" ht="14.45" customHeight="1">
      <c r="A46" s="377"/>
      <c r="B46" s="377"/>
      <c r="C46" s="377"/>
      <c r="D46" s="377"/>
      <c r="E46" s="377"/>
      <c r="F46" s="377"/>
      <c r="G46" s="377"/>
      <c r="H46" s="377"/>
    </row>
    <row r="47" spans="1:13" s="260" customFormat="1" ht="14.45" customHeight="1">
      <c r="A47" s="377"/>
      <c r="B47" s="377"/>
      <c r="C47" s="377"/>
      <c r="D47" s="377"/>
      <c r="E47" s="377"/>
      <c r="F47" s="377"/>
      <c r="G47" s="377"/>
      <c r="H47" s="377"/>
    </row>
    <row r="48" spans="1:13" s="260" customFormat="1" ht="14.45" customHeight="1">
      <c r="A48" s="377"/>
      <c r="B48" s="377"/>
      <c r="C48" s="377"/>
      <c r="D48" s="377"/>
      <c r="E48" s="377"/>
      <c r="F48" s="377"/>
      <c r="G48" s="377"/>
      <c r="H48" s="377"/>
    </row>
    <row r="49" spans="1:13" s="260" customFormat="1" ht="14.45" customHeight="1">
      <c r="A49" s="377"/>
      <c r="B49" s="377"/>
      <c r="C49" s="377"/>
      <c r="D49" s="377"/>
      <c r="E49" s="377"/>
      <c r="F49" s="377"/>
      <c r="G49" s="377"/>
      <c r="H49" s="377"/>
    </row>
    <row r="50" spans="1:13" s="100" customFormat="1" ht="14.45" customHeight="1">
      <c r="A50" s="377"/>
      <c r="B50" s="377"/>
      <c r="C50" s="377"/>
      <c r="D50" s="377"/>
      <c r="E50" s="377"/>
      <c r="F50" s="377"/>
      <c r="G50" s="377"/>
      <c r="H50" s="377"/>
      <c r="K50" s="260"/>
      <c r="L50" s="260"/>
      <c r="M50" s="260"/>
    </row>
    <row r="51" spans="1:13" s="100" customFormat="1" ht="11.25">
      <c r="H51" s="101"/>
      <c r="K51" s="260"/>
      <c r="L51" s="260"/>
      <c r="M51" s="260"/>
    </row>
    <row r="52" spans="1:13" ht="15">
      <c r="A52" s="353"/>
      <c r="K52" s="262"/>
      <c r="L52" s="262"/>
      <c r="M52" s="262"/>
    </row>
    <row r="53" spans="1:13" s="100" customFormat="1" ht="11.25">
      <c r="H53" s="101"/>
      <c r="K53" s="260"/>
      <c r="L53" s="260"/>
      <c r="M53" s="260"/>
    </row>
    <row r="54" spans="1:13" s="100" customFormat="1" ht="11.25">
      <c r="H54" s="101"/>
      <c r="K54" s="260"/>
      <c r="L54" s="260"/>
      <c r="M54" s="260"/>
    </row>
    <row r="55" spans="1:13" s="100" customFormat="1" ht="15">
      <c r="A55" s="353"/>
      <c r="H55" s="101"/>
      <c r="K55" s="260"/>
      <c r="L55" s="260"/>
      <c r="M55" s="260"/>
    </row>
    <row r="56" spans="1:13" s="100" customFormat="1" ht="11.25">
      <c r="H56" s="101"/>
      <c r="K56" s="260"/>
      <c r="L56" s="260"/>
      <c r="M56" s="260"/>
    </row>
    <row r="57" spans="1:13" s="100" customFormat="1" ht="11.25">
      <c r="H57" s="101"/>
      <c r="K57" s="260"/>
      <c r="L57" s="260"/>
      <c r="M57" s="260"/>
    </row>
    <row r="58" spans="1:13" s="100" customFormat="1" ht="15">
      <c r="A58" s="353"/>
      <c r="H58" s="101"/>
      <c r="J58" s="260"/>
      <c r="K58" s="260"/>
      <c r="L58" s="260"/>
      <c r="M58" s="260"/>
    </row>
    <row r="59" spans="1:13" s="100" customFormat="1" ht="11.25">
      <c r="H59" s="101"/>
      <c r="J59" s="260"/>
      <c r="K59" s="260"/>
      <c r="L59" s="260"/>
      <c r="M59" s="260"/>
    </row>
    <row r="60" spans="1:13" s="100" customFormat="1" ht="11.25">
      <c r="H60" s="101"/>
      <c r="J60" s="260"/>
      <c r="K60" s="260"/>
      <c r="L60" s="260"/>
      <c r="M60" s="260"/>
    </row>
    <row r="61" spans="1:13" s="100" customFormat="1" ht="15">
      <c r="A61" s="353"/>
      <c r="H61" s="101"/>
      <c r="J61" s="260"/>
      <c r="K61" s="260"/>
      <c r="L61" s="260"/>
      <c r="M61" s="260"/>
    </row>
    <row r="62" spans="1:13" s="100" customFormat="1" ht="11.25">
      <c r="H62" s="101"/>
      <c r="J62" s="260"/>
      <c r="K62" s="260"/>
      <c r="L62" s="260"/>
      <c r="M62" s="260"/>
    </row>
    <row r="63" spans="1:13" s="100" customFormat="1" ht="11.25">
      <c r="H63" s="101"/>
      <c r="J63" s="260"/>
      <c r="K63" s="260"/>
      <c r="L63" s="260"/>
      <c r="M63" s="260"/>
    </row>
    <row r="64" spans="1:13" s="100" customFormat="1" ht="15">
      <c r="A64" s="353"/>
      <c r="H64" s="101"/>
      <c r="J64" s="260"/>
      <c r="K64" s="260"/>
      <c r="L64" s="260"/>
      <c r="M64" s="260"/>
    </row>
    <row r="65" spans="1:13" s="100" customFormat="1" ht="11.25">
      <c r="J65" s="260"/>
      <c r="K65" s="260"/>
      <c r="L65" s="260"/>
      <c r="M65" s="260"/>
    </row>
    <row r="66" spans="1:13" s="100" customFormat="1" ht="11.25">
      <c r="H66" s="101"/>
      <c r="J66" s="260"/>
      <c r="K66" s="260"/>
      <c r="L66" s="260"/>
      <c r="M66" s="260"/>
    </row>
    <row r="67" spans="1:13" s="100" customFormat="1" ht="15">
      <c r="A67" s="353"/>
      <c r="H67" s="101"/>
      <c r="J67" s="260"/>
      <c r="K67" s="260"/>
      <c r="L67" s="260"/>
      <c r="M67" s="260"/>
    </row>
    <row r="68" spans="1:13" s="100" customFormat="1" ht="11.25">
      <c r="H68" s="101"/>
      <c r="J68" s="260"/>
      <c r="K68" s="260"/>
      <c r="L68" s="260"/>
      <c r="M68" s="260"/>
    </row>
    <row r="69" spans="1:13" s="100" customFormat="1" ht="11.25">
      <c r="H69" s="101"/>
      <c r="J69" s="260"/>
      <c r="K69" s="260"/>
      <c r="L69" s="260"/>
      <c r="M69" s="260"/>
    </row>
    <row r="70" spans="1:13" s="100" customFormat="1" ht="15">
      <c r="A70" s="353"/>
      <c r="H70" s="101"/>
      <c r="J70" s="260"/>
      <c r="K70" s="260"/>
      <c r="L70" s="260"/>
      <c r="M70" s="260"/>
    </row>
    <row r="71" spans="1:13" s="100" customFormat="1" ht="11.25">
      <c r="H71" s="101"/>
      <c r="J71" s="260"/>
      <c r="K71" s="260"/>
      <c r="L71" s="260"/>
      <c r="M71" s="260"/>
    </row>
    <row r="72" spans="1:13" s="100" customFormat="1" ht="11.25">
      <c r="H72" s="101"/>
      <c r="J72" s="260"/>
      <c r="K72" s="260"/>
      <c r="L72" s="260"/>
      <c r="M72" s="260"/>
    </row>
    <row r="73" spans="1:13" s="100" customFormat="1" ht="15">
      <c r="A73" s="353"/>
      <c r="H73" s="101"/>
      <c r="J73" s="260"/>
      <c r="K73" s="262"/>
      <c r="L73" s="262"/>
      <c r="M73" s="260"/>
    </row>
    <row r="74" spans="1:13" s="100" customFormat="1" ht="11.25">
      <c r="H74" s="101"/>
      <c r="J74" s="260"/>
      <c r="K74" s="260"/>
      <c r="L74" s="260"/>
      <c r="M74" s="260"/>
    </row>
    <row r="75" spans="1:13" s="100" customFormat="1" ht="11.25">
      <c r="H75" s="101"/>
      <c r="J75" s="260"/>
      <c r="K75" s="260"/>
      <c r="L75" s="260"/>
      <c r="M75" s="260"/>
    </row>
    <row r="76" spans="1:13" s="100" customFormat="1" ht="15">
      <c r="A76" s="353"/>
      <c r="H76" s="101"/>
      <c r="J76" s="260"/>
      <c r="K76" s="260"/>
      <c r="L76" s="260"/>
      <c r="M76" s="260"/>
    </row>
    <row r="77" spans="1:13" s="100" customFormat="1" ht="11.25">
      <c r="H77" s="101"/>
      <c r="J77" s="260"/>
      <c r="K77" s="260"/>
      <c r="L77" s="260"/>
      <c r="M77" s="260"/>
    </row>
    <row r="78" spans="1:13" s="100" customFormat="1" ht="11.25">
      <c r="H78" s="101"/>
      <c r="J78" s="260"/>
      <c r="K78" s="260"/>
      <c r="L78" s="260"/>
      <c r="M78" s="260"/>
    </row>
    <row r="79" spans="1:13" s="100" customFormat="1" ht="15">
      <c r="A79" s="353"/>
      <c r="H79" s="101"/>
      <c r="J79" s="260"/>
      <c r="K79" s="260"/>
      <c r="L79" s="260"/>
      <c r="M79" s="260"/>
    </row>
    <row r="80" spans="1:13" s="100" customFormat="1" ht="11.25">
      <c r="H80" s="101"/>
      <c r="J80" s="260"/>
      <c r="K80" s="260"/>
      <c r="L80" s="260"/>
      <c r="M80" s="260"/>
    </row>
    <row r="81" spans="8:13" s="100" customFormat="1" ht="11.25">
      <c r="H81" s="101"/>
      <c r="J81" s="260"/>
      <c r="K81" s="260"/>
      <c r="L81" s="260"/>
      <c r="M81" s="260"/>
    </row>
    <row r="82" spans="8:13" s="100" customFormat="1" ht="11.25">
      <c r="H82" s="101"/>
      <c r="J82" s="260"/>
      <c r="K82" s="260"/>
      <c r="L82" s="260"/>
      <c r="M82" s="260"/>
    </row>
    <row r="83" spans="8:13" s="100" customFormat="1" ht="11.25">
      <c r="H83" s="101"/>
      <c r="J83" s="260"/>
      <c r="K83" s="260"/>
      <c r="L83" s="260"/>
      <c r="M83" s="260"/>
    </row>
    <row r="84" spans="8:13" s="100" customFormat="1" ht="11.25">
      <c r="H84" s="101"/>
      <c r="J84" s="260"/>
      <c r="K84" s="260"/>
      <c r="L84" s="260"/>
      <c r="M84" s="260"/>
    </row>
    <row r="85" spans="8:13" s="100" customFormat="1" ht="11.25">
      <c r="H85" s="101"/>
      <c r="J85" s="260"/>
      <c r="K85" s="260"/>
      <c r="L85" s="260"/>
      <c r="M85" s="260"/>
    </row>
    <row r="86" spans="8:13" s="100" customFormat="1" ht="11.25">
      <c r="H86" s="101"/>
      <c r="J86" s="260"/>
      <c r="K86" s="260"/>
      <c r="L86" s="260"/>
      <c r="M86" s="260"/>
    </row>
    <row r="87" spans="8:13" s="100" customFormat="1" ht="11.25">
      <c r="H87" s="101"/>
      <c r="J87" s="260"/>
      <c r="K87" s="260"/>
      <c r="L87" s="260"/>
      <c r="M87" s="260"/>
    </row>
    <row r="88" spans="8:13" s="100" customFormat="1" ht="11.25">
      <c r="H88" s="101"/>
      <c r="J88" s="260"/>
      <c r="K88" s="260"/>
      <c r="L88" s="260"/>
      <c r="M88" s="260"/>
    </row>
    <row r="89" spans="8:13" s="100" customFormat="1" ht="11.25">
      <c r="H89" s="101"/>
      <c r="J89" s="260"/>
      <c r="K89" s="260"/>
      <c r="L89" s="260"/>
      <c r="M89" s="260"/>
    </row>
    <row r="90" spans="8:13" s="100" customFormat="1" ht="11.25">
      <c r="H90" s="101"/>
      <c r="J90" s="260"/>
      <c r="K90" s="260"/>
      <c r="L90" s="260"/>
      <c r="M90" s="260"/>
    </row>
    <row r="91" spans="8:13" s="100" customFormat="1" ht="11.25">
      <c r="H91" s="101"/>
      <c r="J91" s="260"/>
      <c r="K91" s="260"/>
      <c r="L91" s="260"/>
      <c r="M91" s="260"/>
    </row>
    <row r="92" spans="8:13" s="100" customFormat="1" ht="11.25">
      <c r="H92" s="101"/>
      <c r="J92" s="260"/>
      <c r="K92" s="260"/>
      <c r="L92" s="260"/>
      <c r="M92" s="260"/>
    </row>
    <row r="93" spans="8:13" s="100" customFormat="1" ht="11.25">
      <c r="H93" s="101"/>
      <c r="J93" s="260"/>
      <c r="K93" s="260"/>
      <c r="L93" s="260"/>
      <c r="M93" s="260"/>
    </row>
    <row r="94" spans="8:13" s="100" customFormat="1" ht="11.25">
      <c r="H94" s="101"/>
      <c r="J94" s="260"/>
      <c r="K94" s="260"/>
      <c r="L94" s="260"/>
      <c r="M94" s="260"/>
    </row>
    <row r="95" spans="8:13" s="100" customFormat="1" ht="11.25">
      <c r="H95" s="101"/>
      <c r="J95" s="260"/>
      <c r="K95" s="260"/>
      <c r="L95" s="260"/>
      <c r="M95" s="260"/>
    </row>
    <row r="96" spans="8:13" s="100" customFormat="1" ht="11.25">
      <c r="H96" s="101"/>
      <c r="J96" s="260"/>
      <c r="K96" s="260"/>
      <c r="L96" s="260"/>
      <c r="M96" s="260"/>
    </row>
    <row r="97" spans="8:13" s="100" customFormat="1" ht="11.25">
      <c r="H97" s="101"/>
      <c r="J97" s="260"/>
      <c r="K97" s="260"/>
      <c r="L97" s="260"/>
      <c r="M97" s="260"/>
    </row>
    <row r="98" spans="8:13" s="100" customFormat="1" ht="11.25">
      <c r="H98" s="101"/>
      <c r="J98" s="260"/>
      <c r="K98" s="260"/>
      <c r="L98" s="260"/>
      <c r="M98" s="260"/>
    </row>
    <row r="99" spans="8:13" s="100" customFormat="1">
      <c r="H99" s="101"/>
      <c r="J99" s="260"/>
      <c r="K99" s="262"/>
      <c r="L99" s="262"/>
      <c r="M99" s="260"/>
    </row>
    <row r="100" spans="8:13" s="100" customFormat="1" ht="11.25">
      <c r="H100" s="101"/>
      <c r="J100" s="260"/>
      <c r="K100" s="260"/>
      <c r="L100" s="260"/>
      <c r="M100" s="260"/>
    </row>
    <row r="101" spans="8:13" s="100" customFormat="1" ht="11.25">
      <c r="H101" s="101"/>
      <c r="J101" s="260"/>
      <c r="K101" s="260"/>
      <c r="L101" s="260"/>
      <c r="M101" s="260"/>
    </row>
    <row r="102" spans="8:13" s="100" customFormat="1" ht="11.25">
      <c r="H102" s="101"/>
      <c r="J102" s="260"/>
      <c r="K102" s="260"/>
      <c r="L102" s="260"/>
      <c r="M102" s="260"/>
    </row>
    <row r="103" spans="8:13" s="100" customFormat="1" ht="11.25">
      <c r="H103" s="101"/>
      <c r="J103" s="260"/>
      <c r="K103" s="260"/>
      <c r="L103" s="260"/>
      <c r="M103" s="260"/>
    </row>
    <row r="104" spans="8:13" s="100" customFormat="1" ht="11.25">
      <c r="H104" s="101"/>
      <c r="J104" s="260"/>
      <c r="K104" s="260"/>
      <c r="L104" s="260"/>
      <c r="M104" s="260"/>
    </row>
    <row r="105" spans="8:13" s="100" customFormat="1" ht="11.25">
      <c r="H105" s="101"/>
      <c r="J105" s="260"/>
      <c r="K105" s="260"/>
      <c r="L105" s="260"/>
      <c r="M105" s="260"/>
    </row>
    <row r="106" spans="8:13" s="100" customFormat="1" ht="11.25">
      <c r="H106" s="101"/>
      <c r="J106" s="260"/>
      <c r="K106" s="260"/>
      <c r="L106" s="260"/>
      <c r="M106" s="260"/>
    </row>
    <row r="107" spans="8:13" s="100" customFormat="1" ht="11.25">
      <c r="H107" s="101"/>
      <c r="J107" s="260"/>
      <c r="K107" s="260"/>
      <c r="L107" s="260"/>
      <c r="M107" s="260"/>
    </row>
    <row r="108" spans="8:13" s="100" customFormat="1" ht="11.25">
      <c r="H108" s="101"/>
      <c r="J108" s="260"/>
      <c r="K108" s="260"/>
      <c r="L108" s="260"/>
      <c r="M108" s="260"/>
    </row>
    <row r="109" spans="8:13" s="100" customFormat="1" ht="11.25">
      <c r="H109" s="101"/>
      <c r="J109" s="260"/>
      <c r="K109" s="260"/>
      <c r="L109" s="260"/>
      <c r="M109" s="260"/>
    </row>
    <row r="110" spans="8:13" s="100" customFormat="1" ht="11.25">
      <c r="H110" s="101"/>
      <c r="J110" s="260"/>
      <c r="K110" s="260"/>
      <c r="L110" s="260"/>
      <c r="M110" s="260"/>
    </row>
    <row r="111" spans="8:13" s="100" customFormat="1" ht="11.25">
      <c r="H111" s="101"/>
      <c r="J111" s="260"/>
      <c r="K111" s="260"/>
      <c r="L111" s="260"/>
      <c r="M111" s="260"/>
    </row>
    <row r="112" spans="8:13" s="100" customFormat="1" ht="11.25">
      <c r="H112" s="101"/>
      <c r="J112" s="260"/>
      <c r="K112" s="260"/>
      <c r="L112" s="260"/>
      <c r="M112" s="260"/>
    </row>
    <row r="113" spans="8:13" s="100" customFormat="1" ht="11.25">
      <c r="H113" s="101"/>
      <c r="J113" s="260"/>
      <c r="K113" s="260"/>
      <c r="L113" s="260"/>
      <c r="M113" s="260"/>
    </row>
    <row r="114" spans="8:13" s="100" customFormat="1" ht="11.25">
      <c r="H114" s="101"/>
      <c r="J114" s="260"/>
      <c r="K114" s="260"/>
      <c r="L114" s="260"/>
      <c r="M114" s="260"/>
    </row>
    <row r="115" spans="8:13" s="100" customFormat="1" ht="11.25">
      <c r="H115" s="101"/>
      <c r="J115" s="260"/>
      <c r="K115" s="260"/>
      <c r="L115" s="260"/>
      <c r="M115" s="260"/>
    </row>
    <row r="116" spans="8:13" s="100" customFormat="1" ht="11.25">
      <c r="H116" s="101"/>
      <c r="J116" s="260"/>
      <c r="K116" s="260"/>
      <c r="L116" s="260"/>
      <c r="M116" s="260"/>
    </row>
    <row r="117" spans="8:13" s="100" customFormat="1" ht="11.25">
      <c r="H117" s="101"/>
      <c r="J117" s="260"/>
      <c r="K117" s="260"/>
      <c r="L117" s="260"/>
      <c r="M117" s="260"/>
    </row>
    <row r="118" spans="8:13" s="100" customFormat="1" ht="11.25">
      <c r="H118" s="101"/>
      <c r="J118" s="260"/>
      <c r="K118" s="260"/>
      <c r="L118" s="260"/>
      <c r="M118" s="260"/>
    </row>
    <row r="119" spans="8:13" s="100" customFormat="1" ht="11.25">
      <c r="H119" s="101"/>
      <c r="J119" s="260"/>
      <c r="K119" s="260"/>
      <c r="L119" s="260"/>
      <c r="M119" s="260"/>
    </row>
    <row r="120" spans="8:13" s="100" customFormat="1" ht="11.25">
      <c r="H120" s="101"/>
      <c r="J120" s="260"/>
      <c r="K120" s="260"/>
      <c r="L120" s="260"/>
      <c r="M120" s="260"/>
    </row>
    <row r="121" spans="8:13" s="100" customFormat="1" ht="11.25">
      <c r="H121" s="101"/>
      <c r="J121" s="260"/>
      <c r="K121" s="260"/>
      <c r="L121" s="260"/>
      <c r="M121" s="260"/>
    </row>
    <row r="122" spans="8:13" s="100" customFormat="1" ht="11.25">
      <c r="H122" s="101"/>
      <c r="J122" s="260"/>
      <c r="K122" s="260"/>
      <c r="L122" s="260"/>
      <c r="M122" s="260"/>
    </row>
    <row r="123" spans="8:13" s="100" customFormat="1" ht="11.25">
      <c r="H123" s="101"/>
      <c r="J123" s="260"/>
      <c r="K123" s="260"/>
      <c r="L123" s="260"/>
      <c r="M123" s="260"/>
    </row>
    <row r="124" spans="8:13" s="100" customFormat="1" ht="11.25">
      <c r="H124" s="101"/>
      <c r="J124" s="260"/>
      <c r="K124" s="260"/>
      <c r="L124" s="260"/>
      <c r="M124" s="260"/>
    </row>
    <row r="125" spans="8:13" s="100" customFormat="1" ht="11.25">
      <c r="H125" s="101"/>
    </row>
    <row r="126" spans="8:13" s="100" customFormat="1" ht="11.25">
      <c r="H126" s="101"/>
    </row>
    <row r="127" spans="8:13" s="100" customFormat="1" ht="11.25">
      <c r="H127" s="101"/>
    </row>
    <row r="128" spans="8:13" s="100" customFormat="1" ht="11.25">
      <c r="H128" s="101"/>
    </row>
    <row r="129" spans="8:8" s="100" customFormat="1" ht="11.25">
      <c r="H129" s="101"/>
    </row>
    <row r="130" spans="8:8" s="100" customFormat="1" ht="11.25">
      <c r="H130" s="101"/>
    </row>
    <row r="131" spans="8:8" s="100" customFormat="1" ht="11.25">
      <c r="H131" s="101"/>
    </row>
    <row r="132" spans="8:8" s="100" customFormat="1" ht="11.25">
      <c r="H132" s="101"/>
    </row>
    <row r="133" spans="8:8" s="100" customFormat="1" ht="11.25">
      <c r="H133" s="101"/>
    </row>
    <row r="134" spans="8:8" s="100" customFormat="1" ht="11.25">
      <c r="H134" s="101"/>
    </row>
    <row r="135" spans="8:8" s="100" customFormat="1" ht="11.25">
      <c r="H135" s="101"/>
    </row>
    <row r="136" spans="8:8" s="100" customFormat="1" ht="11.25">
      <c r="H136" s="101"/>
    </row>
    <row r="137" spans="8:8" s="100" customFormat="1" ht="11.25">
      <c r="H137" s="101"/>
    </row>
    <row r="138" spans="8:8" s="100" customFormat="1" ht="11.25">
      <c r="H138" s="101"/>
    </row>
    <row r="139" spans="8:8" s="100" customFormat="1" ht="11.25">
      <c r="H139" s="101"/>
    </row>
    <row r="140" spans="8:8" s="100" customFormat="1" ht="11.25">
      <c r="H140" s="101"/>
    </row>
    <row r="141" spans="8:8" s="100" customFormat="1" ht="11.25">
      <c r="H141" s="101"/>
    </row>
    <row r="142" spans="8:8" s="100" customFormat="1" ht="11.25">
      <c r="H142" s="101"/>
    </row>
    <row r="143" spans="8:8" s="100" customFormat="1" ht="11.25">
      <c r="H143" s="101"/>
    </row>
    <row r="144" spans="8:8" s="100" customFormat="1" ht="11.25">
      <c r="H144" s="101"/>
    </row>
    <row r="145" spans="8:8" s="100" customFormat="1" ht="11.25">
      <c r="H145" s="101"/>
    </row>
    <row r="146" spans="8:8" s="100" customFormat="1" ht="11.25">
      <c r="H146" s="101"/>
    </row>
    <row r="147" spans="8:8" s="100" customFormat="1" ht="11.25">
      <c r="H147" s="101"/>
    </row>
    <row r="148" spans="8:8" s="100" customFormat="1" ht="11.25">
      <c r="H148" s="101"/>
    </row>
    <row r="149" spans="8:8" s="100" customFormat="1" ht="11.25">
      <c r="H149" s="101"/>
    </row>
    <row r="150" spans="8:8" s="100" customFormat="1" ht="11.25">
      <c r="H150" s="101"/>
    </row>
    <row r="151" spans="8:8" s="100" customFormat="1" ht="11.25">
      <c r="H151" s="101"/>
    </row>
    <row r="152" spans="8:8" s="100" customFormat="1" ht="11.25">
      <c r="H152" s="101"/>
    </row>
    <row r="153" spans="8:8" s="100" customFormat="1" ht="11.25">
      <c r="H153" s="101"/>
    </row>
    <row r="154" spans="8:8" s="100" customFormat="1" ht="11.25">
      <c r="H154" s="101"/>
    </row>
    <row r="155" spans="8:8" s="100" customFormat="1" ht="11.25">
      <c r="H155" s="101"/>
    </row>
    <row r="156" spans="8:8" s="100" customFormat="1" ht="11.25">
      <c r="H156" s="101"/>
    </row>
    <row r="157" spans="8:8" s="100" customFormat="1" ht="11.25">
      <c r="H157" s="101"/>
    </row>
    <row r="158" spans="8:8" s="100" customFormat="1" ht="11.25">
      <c r="H158" s="101"/>
    </row>
    <row r="159" spans="8:8" s="100" customFormat="1" ht="11.25">
      <c r="H159" s="101"/>
    </row>
    <row r="160" spans="8:8" s="100" customFormat="1" ht="11.25">
      <c r="H160" s="101"/>
    </row>
    <row r="161" spans="8:8" s="100" customFormat="1" ht="11.25">
      <c r="H161" s="101"/>
    </row>
    <row r="162" spans="8:8" s="100" customFormat="1" ht="11.25">
      <c r="H162" s="101"/>
    </row>
    <row r="163" spans="8:8" s="100" customFormat="1" ht="11.25">
      <c r="H163" s="101"/>
    </row>
    <row r="164" spans="8:8" s="100" customFormat="1" ht="11.25">
      <c r="H164" s="101"/>
    </row>
    <row r="165" spans="8:8" s="100" customFormat="1" ht="11.25">
      <c r="H165" s="101"/>
    </row>
    <row r="166" spans="8:8" s="100" customFormat="1" ht="11.25">
      <c r="H166" s="101"/>
    </row>
    <row r="167" spans="8:8" s="100" customFormat="1" ht="11.25">
      <c r="H167" s="101"/>
    </row>
    <row r="168" spans="8:8" s="100" customFormat="1" ht="11.25">
      <c r="H168" s="101"/>
    </row>
    <row r="169" spans="8:8" s="100" customFormat="1" ht="11.25">
      <c r="H169" s="101"/>
    </row>
    <row r="170" spans="8:8" s="100" customFormat="1" ht="11.25">
      <c r="H170" s="101"/>
    </row>
    <row r="171" spans="8:8" s="100" customFormat="1" ht="11.25">
      <c r="H171" s="101"/>
    </row>
    <row r="172" spans="8:8" s="100" customFormat="1" ht="11.25">
      <c r="H172" s="101"/>
    </row>
    <row r="173" spans="8:8" s="100" customFormat="1" ht="11.25">
      <c r="H173" s="101"/>
    </row>
    <row r="174" spans="8:8" s="100" customFormat="1" ht="11.25">
      <c r="H174" s="101"/>
    </row>
    <row r="175" spans="8:8" s="100" customFormat="1" ht="11.25">
      <c r="H175" s="101"/>
    </row>
    <row r="176" spans="8:8" s="100" customFormat="1" ht="11.25">
      <c r="H176" s="101"/>
    </row>
    <row r="177" spans="8:8" s="100" customFormat="1" ht="11.25">
      <c r="H177" s="101"/>
    </row>
    <row r="178" spans="8:8" s="100" customFormat="1" ht="11.25">
      <c r="H178" s="101"/>
    </row>
    <row r="179" spans="8:8" s="100" customFormat="1" ht="11.25">
      <c r="H179" s="101"/>
    </row>
    <row r="180" spans="8:8" s="100" customFormat="1" ht="11.25">
      <c r="H180" s="101"/>
    </row>
    <row r="181" spans="8:8" s="100" customFormat="1" ht="11.25">
      <c r="H181" s="101"/>
    </row>
    <row r="182" spans="8:8" s="100" customFormat="1" ht="11.25">
      <c r="H182" s="101"/>
    </row>
    <row r="183" spans="8:8" s="100" customFormat="1" ht="11.25">
      <c r="H183" s="101"/>
    </row>
    <row r="184" spans="8:8" s="100" customFormat="1" ht="11.25">
      <c r="H184" s="101"/>
    </row>
    <row r="185" spans="8:8" s="100" customFormat="1" ht="11.25">
      <c r="H185" s="101"/>
    </row>
    <row r="186" spans="8:8" s="100" customFormat="1" ht="11.25">
      <c r="H186" s="101"/>
    </row>
    <row r="187" spans="8:8" s="100" customFormat="1" ht="11.25">
      <c r="H187" s="101"/>
    </row>
    <row r="188" spans="8:8" s="100" customFormat="1" ht="11.25">
      <c r="H188" s="101"/>
    </row>
    <row r="189" spans="8:8" s="100" customFormat="1" ht="11.25">
      <c r="H189" s="101"/>
    </row>
    <row r="190" spans="8:8" s="100" customFormat="1" ht="11.25">
      <c r="H190" s="101"/>
    </row>
    <row r="191" spans="8:8" s="100" customFormat="1" ht="11.25">
      <c r="H191" s="101"/>
    </row>
    <row r="192" spans="8:8" s="100" customFormat="1" ht="11.25">
      <c r="H192" s="101"/>
    </row>
    <row r="193" spans="8:8" s="100" customFormat="1" ht="11.25">
      <c r="H193" s="101"/>
    </row>
    <row r="194" spans="8:8" s="100" customFormat="1" ht="11.25">
      <c r="H194" s="101"/>
    </row>
    <row r="195" spans="8:8" s="100" customFormat="1" ht="11.25">
      <c r="H195" s="101"/>
    </row>
    <row r="196" spans="8:8" s="100" customFormat="1" ht="11.25">
      <c r="H196" s="101"/>
    </row>
    <row r="197" spans="8:8" s="100" customFormat="1" ht="11.25">
      <c r="H197" s="101"/>
    </row>
    <row r="198" spans="8:8" s="100" customFormat="1" ht="11.25">
      <c r="H198" s="101"/>
    </row>
    <row r="199" spans="8:8" s="100" customFormat="1" ht="11.25">
      <c r="H199" s="101"/>
    </row>
    <row r="200" spans="8:8" s="100" customFormat="1" ht="11.25">
      <c r="H200" s="101"/>
    </row>
    <row r="201" spans="8:8" s="100" customFormat="1" ht="11.25">
      <c r="H201" s="101"/>
    </row>
    <row r="202" spans="8:8" s="100" customFormat="1" ht="11.25">
      <c r="H202" s="101"/>
    </row>
    <row r="203" spans="8:8" s="100" customFormat="1" ht="11.25">
      <c r="H203" s="101"/>
    </row>
    <row r="204" spans="8:8" s="100" customFormat="1" ht="11.25">
      <c r="H204" s="101"/>
    </row>
    <row r="205" spans="8:8" s="100" customFormat="1" ht="11.25">
      <c r="H205" s="101"/>
    </row>
    <row r="206" spans="8:8" s="100" customFormat="1" ht="11.25">
      <c r="H206" s="101"/>
    </row>
    <row r="207" spans="8:8" s="100" customFormat="1" ht="11.25">
      <c r="H207" s="101"/>
    </row>
    <row r="208" spans="8:8" s="100" customFormat="1" ht="11.25">
      <c r="H208" s="101"/>
    </row>
    <row r="209" spans="8:8" s="100" customFormat="1" ht="11.25">
      <c r="H209" s="101"/>
    </row>
    <row r="210" spans="8:8" s="100" customFormat="1" ht="11.25">
      <c r="H210" s="101"/>
    </row>
    <row r="211" spans="8:8" s="100" customFormat="1" ht="11.25">
      <c r="H211" s="101"/>
    </row>
    <row r="212" spans="8:8" s="100" customFormat="1" ht="11.25">
      <c r="H212" s="101"/>
    </row>
    <row r="213" spans="8:8" s="100" customFormat="1" ht="11.25">
      <c r="H213" s="101"/>
    </row>
    <row r="214" spans="8:8" s="100" customFormat="1" ht="11.25">
      <c r="H214" s="101"/>
    </row>
    <row r="215" spans="8:8" s="100" customFormat="1" ht="11.25">
      <c r="H215" s="101"/>
    </row>
    <row r="216" spans="8:8" s="100" customFormat="1" ht="11.25">
      <c r="H216" s="101"/>
    </row>
    <row r="217" spans="8:8" s="100" customFormat="1" ht="11.25">
      <c r="H217" s="101"/>
    </row>
  </sheetData>
  <mergeCells count="7">
    <mergeCell ref="A44:H50"/>
    <mergeCell ref="C8:G8"/>
    <mergeCell ref="A1:H1"/>
    <mergeCell ref="A2:H2"/>
    <mergeCell ref="A3:H3"/>
    <mergeCell ref="A4:H4"/>
    <mergeCell ref="A5:H5"/>
  </mergeCells>
  <printOptions horizontalCentered="1"/>
  <pageMargins left="0.31" right="0.28000000000000003" top="0.47" bottom="0.52" header="0.25" footer="0.35"/>
  <pageSetup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204"/>
  <sheetViews>
    <sheetView showGridLines="0" zoomScale="85" zoomScaleNormal="85" zoomScaleSheetLayoutView="85" workbookViewId="0">
      <selection activeCell="A29" sqref="A29"/>
    </sheetView>
  </sheetViews>
  <sheetFormatPr defaultColWidth="6.28515625" defaultRowHeight="12.75"/>
  <cols>
    <col min="1" max="1" width="57.7109375" style="18" customWidth="1"/>
    <col min="2" max="2" width="2.7109375" style="128"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7.42578125" style="87" customWidth="1"/>
    <col min="9" max="16384" width="6.28515625" style="18"/>
  </cols>
  <sheetData>
    <row r="1" spans="1:8" ht="12.75" customHeight="1">
      <c r="A1" s="379" t="s">
        <v>113</v>
      </c>
      <c r="B1" s="379"/>
      <c r="C1" s="379"/>
      <c r="D1" s="379"/>
      <c r="E1" s="379"/>
      <c r="F1" s="379"/>
      <c r="G1" s="379"/>
      <c r="H1" s="379"/>
    </row>
    <row r="2" spans="1:8" ht="12.75" customHeight="1">
      <c r="A2" s="380" t="s">
        <v>201</v>
      </c>
      <c r="B2" s="380"/>
      <c r="C2" s="380"/>
      <c r="D2" s="380"/>
      <c r="E2" s="380"/>
      <c r="F2" s="380"/>
      <c r="G2" s="380"/>
      <c r="H2" s="380"/>
    </row>
    <row r="3" spans="1:8" ht="12.75" customHeight="1">
      <c r="A3" s="379" t="s">
        <v>66</v>
      </c>
      <c r="B3" s="379"/>
      <c r="C3" s="379"/>
      <c r="D3" s="379"/>
      <c r="E3" s="379"/>
      <c r="F3" s="379"/>
      <c r="G3" s="379"/>
      <c r="H3" s="379"/>
    </row>
    <row r="4" spans="1:8" ht="12.75" customHeight="1">
      <c r="A4" s="379" t="s">
        <v>1</v>
      </c>
      <c r="B4" s="379"/>
      <c r="C4" s="379"/>
      <c r="D4" s="379"/>
      <c r="E4" s="379"/>
      <c r="F4" s="379"/>
      <c r="G4" s="379"/>
      <c r="H4" s="379"/>
    </row>
    <row r="5" spans="1:8" ht="12.75" customHeight="1">
      <c r="A5" s="379" t="s">
        <v>2</v>
      </c>
      <c r="B5" s="379"/>
      <c r="C5" s="379"/>
      <c r="D5" s="379"/>
      <c r="E5" s="379"/>
      <c r="F5" s="379"/>
      <c r="G5" s="379"/>
      <c r="H5" s="379"/>
    </row>
    <row r="6" spans="1:8" ht="12.75" customHeight="1">
      <c r="A6" s="121"/>
      <c r="B6" s="143"/>
      <c r="C6" s="121"/>
      <c r="D6" s="121"/>
      <c r="E6" s="121"/>
      <c r="F6" s="121"/>
      <c r="G6" s="121"/>
    </row>
    <row r="7" spans="1:8" ht="12.75" customHeight="1">
      <c r="A7" s="121"/>
      <c r="B7" s="143"/>
      <c r="C7" s="121"/>
      <c r="D7" s="121"/>
      <c r="E7" s="121"/>
      <c r="F7" s="121"/>
      <c r="G7" s="121"/>
    </row>
    <row r="8" spans="1:8" ht="12.75" customHeight="1">
      <c r="C8" s="378" t="s">
        <v>51</v>
      </c>
      <c r="D8" s="378"/>
      <c r="E8" s="378"/>
      <c r="F8" s="378"/>
      <c r="G8" s="378"/>
      <c r="H8" s="9"/>
    </row>
    <row r="9" spans="1:8" ht="12.75" customHeight="1">
      <c r="C9" s="120" t="str">
        <f>+'Non-GAAP Net Inc'!C9</f>
        <v>March 31,</v>
      </c>
      <c r="D9" s="41"/>
      <c r="E9" s="202" t="str">
        <f>+'Non-GAAP Net Inc'!E9</f>
        <v>December 31,</v>
      </c>
      <c r="F9" s="41"/>
      <c r="G9" s="202" t="str">
        <f>+'Non-GAAP Net Inc'!G9</f>
        <v>March 31,</v>
      </c>
      <c r="H9" s="88"/>
    </row>
    <row r="10" spans="1:8" ht="12.75" customHeight="1">
      <c r="B10" s="226"/>
      <c r="C10" s="218">
        <f>'Income Statement'!B8</f>
        <v>2017</v>
      </c>
      <c r="D10" s="217"/>
      <c r="E10" s="218">
        <f>'Income Statement'!D8</f>
        <v>2016</v>
      </c>
      <c r="F10" s="217"/>
      <c r="G10" s="218">
        <f>'Income Statement'!F8</f>
        <v>2016</v>
      </c>
      <c r="H10" s="18"/>
    </row>
    <row r="11" spans="1:8">
      <c r="E11" s="262"/>
    </row>
    <row r="12" spans="1:8">
      <c r="A12" s="38" t="s">
        <v>126</v>
      </c>
      <c r="B12" s="38"/>
      <c r="C12" s="156">
        <f>'Income Statement'!B35</f>
        <v>248</v>
      </c>
      <c r="D12" s="31"/>
      <c r="E12" s="156">
        <f>'Income Statement'!D35</f>
        <v>213</v>
      </c>
      <c r="F12" s="31"/>
      <c r="G12" s="80">
        <f>'Income Statement'!F35</f>
        <v>219</v>
      </c>
    </row>
    <row r="13" spans="1:8">
      <c r="C13" s="157"/>
      <c r="E13" s="157"/>
    </row>
    <row r="14" spans="1:8">
      <c r="A14" s="128" t="s">
        <v>52</v>
      </c>
      <c r="C14" s="157"/>
      <c r="E14" s="157"/>
    </row>
    <row r="15" spans="1:8">
      <c r="A15" s="129"/>
      <c r="B15" s="129"/>
      <c r="C15" s="163"/>
      <c r="E15" s="259"/>
    </row>
    <row r="16" spans="1:8" ht="15">
      <c r="A16" s="129" t="s">
        <v>120</v>
      </c>
      <c r="B16" s="129"/>
      <c r="C16" s="163">
        <v>23</v>
      </c>
      <c r="D16" s="21"/>
      <c r="E16" s="259">
        <v>23</v>
      </c>
      <c r="F16" s="21"/>
      <c r="G16" s="123">
        <v>17</v>
      </c>
      <c r="H16" s="9"/>
    </row>
    <row r="17" spans="1:8" ht="15">
      <c r="A17" s="129" t="s">
        <v>179</v>
      </c>
      <c r="B17" s="129"/>
      <c r="C17" s="267">
        <v>6</v>
      </c>
      <c r="D17" s="21"/>
      <c r="E17" s="259">
        <v>20</v>
      </c>
      <c r="F17" s="21"/>
      <c r="G17" s="123">
        <v>9</v>
      </c>
      <c r="H17" s="9"/>
    </row>
    <row r="18" spans="1:8" s="262" customFormat="1" ht="15">
      <c r="A18" s="263" t="s">
        <v>180</v>
      </c>
      <c r="B18" s="263"/>
      <c r="C18" s="259">
        <v>0</v>
      </c>
      <c r="D18" s="265"/>
      <c r="E18" s="259">
        <v>0</v>
      </c>
      <c r="F18" s="265"/>
      <c r="G18" s="267">
        <v>9</v>
      </c>
      <c r="H18" s="258"/>
    </row>
    <row r="19" spans="1:8" s="262" customFormat="1" ht="15">
      <c r="A19" s="269" t="s">
        <v>158</v>
      </c>
      <c r="B19" s="263"/>
      <c r="C19" s="259">
        <v>0</v>
      </c>
      <c r="D19" s="265"/>
      <c r="E19" s="259">
        <v>6</v>
      </c>
      <c r="F19" s="265"/>
      <c r="G19" s="267">
        <v>0</v>
      </c>
      <c r="H19" s="258"/>
    </row>
    <row r="20" spans="1:8" s="262" customFormat="1" ht="15">
      <c r="A20" s="263" t="s">
        <v>149</v>
      </c>
      <c r="B20" s="263"/>
      <c r="C20" s="259">
        <v>0</v>
      </c>
      <c r="D20" s="265"/>
      <c r="E20" s="259">
        <v>12</v>
      </c>
      <c r="F20" s="265"/>
      <c r="G20" s="267">
        <v>0</v>
      </c>
      <c r="H20" s="258"/>
    </row>
    <row r="21" spans="1:8" s="262" customFormat="1" ht="15">
      <c r="A21" s="263" t="s">
        <v>177</v>
      </c>
      <c r="B21" s="263"/>
      <c r="C21" s="259">
        <v>0</v>
      </c>
      <c r="D21" s="265"/>
      <c r="E21" s="259">
        <v>1</v>
      </c>
      <c r="F21" s="265"/>
      <c r="G21" s="267">
        <v>0</v>
      </c>
      <c r="H21" s="258"/>
    </row>
    <row r="22" spans="1:8">
      <c r="A22" s="129" t="s">
        <v>116</v>
      </c>
      <c r="B22" s="129"/>
      <c r="C22" s="159">
        <f>SUM(C16:C21)</f>
        <v>29</v>
      </c>
      <c r="D22" s="17"/>
      <c r="E22" s="159">
        <f>SUM(E16:E21)</f>
        <v>62</v>
      </c>
      <c r="F22" s="20"/>
      <c r="G22" s="159">
        <f>SUM(G16:G21)</f>
        <v>35</v>
      </c>
      <c r="H22" s="9"/>
    </row>
    <row r="23" spans="1:8">
      <c r="A23" s="19"/>
      <c r="B23" s="129"/>
      <c r="C23" s="163"/>
      <c r="D23" s="32"/>
      <c r="E23" s="259"/>
      <c r="G23" s="32"/>
      <c r="H23" s="9"/>
    </row>
    <row r="24" spans="1:8" ht="13.5" thickBot="1">
      <c r="A24" s="23" t="s">
        <v>55</v>
      </c>
      <c r="B24" s="23"/>
      <c r="C24" s="161">
        <f>C12+C22</f>
        <v>277</v>
      </c>
      <c r="D24" s="33"/>
      <c r="E24" s="268">
        <f>E12+E22</f>
        <v>275</v>
      </c>
      <c r="F24" s="34"/>
      <c r="G24" s="24">
        <f>G12+G22</f>
        <v>254</v>
      </c>
      <c r="H24" s="9"/>
    </row>
    <row r="25" spans="1:8" ht="13.5" thickTop="1">
      <c r="C25" s="157"/>
      <c r="E25" s="157"/>
      <c r="H25" s="9"/>
    </row>
    <row r="26" spans="1:8">
      <c r="C26" s="128"/>
      <c r="E26" s="262"/>
    </row>
    <row r="27" spans="1:8">
      <c r="A27" s="48" t="s">
        <v>95</v>
      </c>
      <c r="B27" s="48"/>
      <c r="C27" s="140">
        <f>'Income Statement'!B20</f>
        <v>583</v>
      </c>
      <c r="D27" s="73"/>
      <c r="E27" s="140">
        <f>'Income Statement'!D20</f>
        <v>599</v>
      </c>
      <c r="F27" s="73"/>
      <c r="G27" s="10">
        <f>'Income Statement'!F20</f>
        <v>534</v>
      </c>
      <c r="H27" s="88"/>
    </row>
    <row r="28" spans="1:8">
      <c r="A28" s="22"/>
      <c r="B28" s="22"/>
      <c r="C28" s="22"/>
      <c r="D28" s="22"/>
      <c r="E28" s="266"/>
      <c r="F28" s="22"/>
      <c r="G28" s="22"/>
      <c r="H28" s="88"/>
    </row>
    <row r="29" spans="1:8" s="128" customFormat="1" ht="15">
      <c r="A29" s="27" t="s">
        <v>199</v>
      </c>
      <c r="B29" s="22"/>
      <c r="C29" s="210">
        <f>C12/C27</f>
        <v>0.42538593481989706</v>
      </c>
      <c r="D29" s="22"/>
      <c r="E29" s="210">
        <f>E12/E27</f>
        <v>0.35559265442404009</v>
      </c>
      <c r="F29" s="22"/>
      <c r="G29" s="210">
        <f>G12/G27</f>
        <v>0.4101123595505618</v>
      </c>
      <c r="H29" s="88"/>
    </row>
    <row r="30" spans="1:8" s="128" customFormat="1">
      <c r="A30" s="22"/>
      <c r="B30" s="22"/>
      <c r="C30" s="22"/>
      <c r="D30" s="22"/>
      <c r="E30" s="266"/>
      <c r="F30" s="22"/>
      <c r="G30" s="22"/>
      <c r="H30" s="88"/>
    </row>
    <row r="31" spans="1:8" ht="15">
      <c r="A31" s="27" t="s">
        <v>178</v>
      </c>
      <c r="B31" s="27"/>
      <c r="C31" s="36">
        <f>C24/C27</f>
        <v>0.47512864493996571</v>
      </c>
      <c r="D31" s="22"/>
      <c r="E31" s="257">
        <f>E24/E27</f>
        <v>0.45909849749582637</v>
      </c>
      <c r="F31" s="22"/>
      <c r="G31" s="36">
        <f>G24/G27</f>
        <v>0.47565543071161048</v>
      </c>
      <c r="H31" s="88"/>
    </row>
    <row r="33" spans="1:11">
      <c r="A33" s="128"/>
    </row>
    <row r="35" spans="1:11" s="100" customFormat="1" ht="11.25">
      <c r="H35" s="101"/>
    </row>
    <row r="36" spans="1:11" s="100" customFormat="1" ht="11.25">
      <c r="H36" s="101"/>
    </row>
    <row r="37" spans="1:11" s="100" customFormat="1" ht="11.25">
      <c r="H37" s="101"/>
    </row>
    <row r="38" spans="1:11" s="100" customFormat="1" ht="11.25">
      <c r="H38" s="101"/>
      <c r="J38" s="260"/>
    </row>
    <row r="39" spans="1:11">
      <c r="A39" s="119"/>
      <c r="B39" s="119"/>
    </row>
    <row r="40" spans="1:11" s="100" customFormat="1" ht="11.25">
      <c r="H40" s="101"/>
    </row>
    <row r="41" spans="1:11" s="100" customFormat="1" ht="11.25">
      <c r="H41" s="101"/>
    </row>
    <row r="42" spans="1:11" s="100" customFormat="1" ht="11.25">
      <c r="H42" s="101"/>
    </row>
    <row r="43" spans="1:11" s="100" customFormat="1" ht="11.25">
      <c r="H43" s="101"/>
    </row>
    <row r="44" spans="1:11" s="100" customFormat="1" ht="11.25">
      <c r="H44" s="101"/>
      <c r="J44" s="260"/>
      <c r="K44" s="260"/>
    </row>
    <row r="45" spans="1:11" s="100" customFormat="1" ht="11.25">
      <c r="H45" s="101"/>
      <c r="J45" s="260"/>
      <c r="K45" s="260"/>
    </row>
    <row r="46" spans="1:11" s="100" customFormat="1" ht="11.25">
      <c r="H46" s="101"/>
      <c r="J46" s="260"/>
      <c r="K46" s="260"/>
    </row>
    <row r="47" spans="1:11" s="100" customFormat="1" ht="11.25">
      <c r="H47" s="101"/>
      <c r="J47" s="260"/>
      <c r="K47" s="260"/>
    </row>
    <row r="48" spans="1:11" s="100" customFormat="1" ht="11.25">
      <c r="H48" s="101"/>
      <c r="J48" s="260"/>
      <c r="K48" s="260"/>
    </row>
    <row r="49" spans="8:11" s="100" customFormat="1" ht="11.25">
      <c r="H49" s="101"/>
      <c r="J49" s="260"/>
      <c r="K49" s="260"/>
    </row>
    <row r="50" spans="8:11" s="100" customFormat="1" ht="11.25">
      <c r="H50" s="101"/>
      <c r="J50" s="260"/>
      <c r="K50" s="260"/>
    </row>
    <row r="51" spans="8:11" s="100" customFormat="1" ht="11.25">
      <c r="H51" s="101"/>
      <c r="J51" s="260"/>
      <c r="K51" s="260"/>
    </row>
    <row r="52" spans="8:11" s="100" customFormat="1" ht="11.25">
      <c r="H52" s="101"/>
      <c r="J52" s="260"/>
      <c r="K52" s="260"/>
    </row>
    <row r="53" spans="8:11" s="100" customFormat="1" ht="11.25">
      <c r="H53" s="101"/>
      <c r="J53" s="260"/>
      <c r="K53" s="260"/>
    </row>
    <row r="54" spans="8:11" s="100" customFormat="1" ht="11.25">
      <c r="H54" s="101"/>
      <c r="J54" s="260"/>
      <c r="K54" s="260"/>
    </row>
    <row r="55" spans="8:11" s="100" customFormat="1" ht="11.25">
      <c r="H55" s="101"/>
      <c r="J55" s="260"/>
      <c r="K55" s="260"/>
    </row>
    <row r="56" spans="8:11" s="100" customFormat="1" ht="11.25">
      <c r="H56" s="101"/>
      <c r="J56" s="260"/>
      <c r="K56" s="260"/>
    </row>
    <row r="57" spans="8:11" s="100" customFormat="1">
      <c r="H57" s="101"/>
      <c r="I57" s="260"/>
      <c r="J57" s="262"/>
      <c r="K57" s="262"/>
    </row>
    <row r="58" spans="8:11" s="100" customFormat="1" ht="11.25">
      <c r="J58" s="260"/>
      <c r="K58" s="260"/>
    </row>
    <row r="59" spans="8:11" s="100" customFormat="1" ht="11.25">
      <c r="H59" s="101"/>
      <c r="J59" s="260"/>
      <c r="K59" s="260"/>
    </row>
    <row r="60" spans="8:11" s="100" customFormat="1" ht="11.25">
      <c r="H60" s="101"/>
      <c r="J60" s="260"/>
      <c r="K60" s="260"/>
    </row>
    <row r="61" spans="8:11" s="100" customFormat="1" ht="11.25">
      <c r="H61" s="101"/>
      <c r="J61" s="260"/>
      <c r="K61" s="260"/>
    </row>
    <row r="62" spans="8:11" s="100" customFormat="1" ht="11.25">
      <c r="H62" s="101"/>
      <c r="J62" s="260"/>
      <c r="K62" s="260"/>
    </row>
    <row r="63" spans="8:11" s="100" customFormat="1" ht="11.25">
      <c r="H63" s="101"/>
      <c r="J63" s="260"/>
      <c r="K63" s="260"/>
    </row>
    <row r="64" spans="8:11" s="100" customFormat="1" ht="11.25">
      <c r="H64" s="101"/>
      <c r="J64" s="260"/>
      <c r="K64" s="260"/>
    </row>
    <row r="65" spans="8:11" s="100" customFormat="1" ht="11.25">
      <c r="H65" s="101"/>
      <c r="J65" s="260"/>
      <c r="K65" s="260"/>
    </row>
    <row r="66" spans="8:11" s="100" customFormat="1" ht="11.25">
      <c r="H66" s="101"/>
      <c r="J66" s="260"/>
      <c r="K66" s="260"/>
    </row>
    <row r="67" spans="8:11" s="100" customFormat="1" ht="11.25">
      <c r="H67" s="101"/>
      <c r="J67" s="260"/>
      <c r="K67" s="260"/>
    </row>
    <row r="68" spans="8:11" s="100" customFormat="1" ht="11.25">
      <c r="H68" s="101"/>
      <c r="J68" s="260"/>
      <c r="K68" s="260"/>
    </row>
    <row r="69" spans="8:11" s="100" customFormat="1" ht="11.25">
      <c r="H69" s="101"/>
    </row>
    <row r="70" spans="8:11" s="100" customFormat="1" ht="11.25">
      <c r="H70" s="101"/>
    </row>
    <row r="71" spans="8:11" s="100" customFormat="1" ht="11.25">
      <c r="H71" s="101"/>
    </row>
    <row r="72" spans="8:11" s="100" customFormat="1" ht="11.25">
      <c r="H72" s="101"/>
    </row>
    <row r="73" spans="8:11" s="100" customFormat="1" ht="11.25">
      <c r="H73" s="101"/>
    </row>
    <row r="74" spans="8:11" s="100" customFormat="1" ht="11.25">
      <c r="H74" s="101"/>
    </row>
    <row r="75" spans="8:11" s="100" customFormat="1" ht="11.25">
      <c r="H75" s="101"/>
    </row>
    <row r="76" spans="8:11" s="100" customFormat="1" ht="11.25">
      <c r="H76" s="101"/>
    </row>
    <row r="77" spans="8:11" s="100" customFormat="1" ht="11.25">
      <c r="H77" s="101"/>
    </row>
    <row r="78" spans="8:11" s="100" customFormat="1" ht="11.25">
      <c r="H78" s="101"/>
    </row>
    <row r="79" spans="8:11" s="100" customFormat="1" ht="11.25">
      <c r="H79" s="101"/>
      <c r="J79" s="260"/>
    </row>
    <row r="80" spans="8:11" s="100" customFormat="1" ht="11.25">
      <c r="H80" s="101"/>
      <c r="J80" s="260"/>
    </row>
    <row r="81" spans="8:10" s="100" customFormat="1" ht="11.25">
      <c r="H81" s="101"/>
      <c r="I81" s="260"/>
      <c r="J81" s="260"/>
    </row>
    <row r="82" spans="8:10" s="100" customFormat="1" ht="11.25">
      <c r="H82" s="101"/>
    </row>
    <row r="83" spans="8:10" s="100" customFormat="1" ht="11.25">
      <c r="H83" s="101"/>
    </row>
    <row r="84" spans="8:10" s="100" customFormat="1" ht="11.25">
      <c r="H84" s="101"/>
    </row>
    <row r="85" spans="8:10" s="100" customFormat="1" ht="11.25">
      <c r="H85" s="101"/>
    </row>
    <row r="86" spans="8:10" s="100" customFormat="1" ht="11.25">
      <c r="H86" s="101"/>
    </row>
    <row r="87" spans="8:10" s="100" customFormat="1" ht="11.25">
      <c r="H87" s="101"/>
    </row>
    <row r="88" spans="8:10" s="100" customFormat="1" ht="11.25">
      <c r="H88" s="101"/>
    </row>
    <row r="89" spans="8:10" s="100" customFormat="1" ht="11.25">
      <c r="H89" s="101"/>
    </row>
    <row r="90" spans="8:10" s="100" customFormat="1" ht="11.25">
      <c r="H90" s="101"/>
    </row>
    <row r="91" spans="8:10" s="100" customFormat="1" ht="11.25">
      <c r="H91" s="101"/>
    </row>
    <row r="92" spans="8:10" s="100" customFormat="1" ht="11.25">
      <c r="H92" s="101"/>
    </row>
    <row r="93" spans="8:10" s="100" customFormat="1" ht="11.25">
      <c r="H93" s="101"/>
    </row>
    <row r="94" spans="8:10" s="100" customFormat="1" ht="11.25">
      <c r="H94" s="101"/>
    </row>
    <row r="95" spans="8:10" s="100" customFormat="1" ht="11.25">
      <c r="H95" s="101"/>
    </row>
    <row r="96" spans="8:10" s="100" customFormat="1" ht="11.25">
      <c r="H96" s="101"/>
    </row>
    <row r="97" spans="8:8" s="100" customFormat="1" ht="11.25">
      <c r="H97" s="101"/>
    </row>
    <row r="98" spans="8:8" s="100" customFormat="1" ht="11.25">
      <c r="H98" s="101"/>
    </row>
    <row r="99" spans="8:8" s="100" customFormat="1" ht="11.25">
      <c r="H99" s="101"/>
    </row>
    <row r="100" spans="8:8" s="100" customFormat="1" ht="11.25">
      <c r="H100" s="101"/>
    </row>
    <row r="101" spans="8:8" s="100" customFormat="1" ht="11.25">
      <c r="H101" s="101"/>
    </row>
    <row r="102" spans="8:8" s="100" customFormat="1" ht="11.25">
      <c r="H102" s="101"/>
    </row>
    <row r="103" spans="8:8" s="100" customFormat="1" ht="11.25">
      <c r="H103" s="101"/>
    </row>
    <row r="104" spans="8:8" s="100" customFormat="1" ht="11.25">
      <c r="H104" s="101"/>
    </row>
    <row r="105" spans="8:8" s="100" customFormat="1" ht="11.25">
      <c r="H105" s="101"/>
    </row>
    <row r="106" spans="8:8" s="100" customFormat="1" ht="11.25">
      <c r="H106" s="101"/>
    </row>
    <row r="107" spans="8:8" s="100" customFormat="1" ht="11.25">
      <c r="H107" s="101"/>
    </row>
    <row r="108" spans="8:8" s="100" customFormat="1" ht="11.25">
      <c r="H108" s="101"/>
    </row>
    <row r="109" spans="8:8" s="100" customFormat="1" ht="11.25">
      <c r="H109" s="101"/>
    </row>
    <row r="110" spans="8:8" s="100" customFormat="1" ht="11.25">
      <c r="H110" s="101"/>
    </row>
    <row r="111" spans="8:8" s="100" customFormat="1" ht="11.25">
      <c r="H111" s="101"/>
    </row>
    <row r="112" spans="8:8" s="100" customFormat="1" ht="11.25">
      <c r="H112" s="101"/>
    </row>
    <row r="113" spans="8:8" s="100" customFormat="1" ht="11.25">
      <c r="H113" s="101"/>
    </row>
    <row r="114" spans="8:8" s="100" customFormat="1" ht="11.25">
      <c r="H114" s="101"/>
    </row>
    <row r="115" spans="8:8" s="100" customFormat="1" ht="11.25">
      <c r="H115" s="101"/>
    </row>
    <row r="116" spans="8:8" s="100" customFormat="1" ht="11.25">
      <c r="H116" s="101"/>
    </row>
    <row r="117" spans="8:8" s="100" customFormat="1" ht="11.25">
      <c r="H117" s="101"/>
    </row>
    <row r="118" spans="8:8" s="100" customFormat="1" ht="11.25">
      <c r="H118" s="101"/>
    </row>
    <row r="119" spans="8:8" s="100" customFormat="1" ht="11.25">
      <c r="H119" s="101"/>
    </row>
    <row r="120" spans="8:8" s="100" customFormat="1" ht="11.25">
      <c r="H120" s="101"/>
    </row>
    <row r="121" spans="8:8" s="100" customFormat="1" ht="11.25">
      <c r="H121" s="101"/>
    </row>
    <row r="122" spans="8:8" s="100" customFormat="1" ht="11.25">
      <c r="H122" s="101"/>
    </row>
    <row r="123" spans="8:8" s="100" customFormat="1" ht="11.25">
      <c r="H123" s="101"/>
    </row>
    <row r="124" spans="8:8" s="100" customFormat="1" ht="11.25">
      <c r="H124" s="101"/>
    </row>
    <row r="125" spans="8:8" s="100" customFormat="1" ht="11.25">
      <c r="H125" s="101"/>
    </row>
    <row r="126" spans="8:8" s="100" customFormat="1" ht="11.25">
      <c r="H126" s="101"/>
    </row>
    <row r="127" spans="8:8" s="100" customFormat="1" ht="11.25">
      <c r="H127" s="101"/>
    </row>
    <row r="128" spans="8:8" s="100" customFormat="1" ht="11.25">
      <c r="H128" s="101"/>
    </row>
    <row r="129" spans="8:8" s="100" customFormat="1" ht="11.25">
      <c r="H129" s="101"/>
    </row>
    <row r="130" spans="8:8" s="100" customFormat="1" ht="11.25">
      <c r="H130" s="101"/>
    </row>
    <row r="131" spans="8:8" s="100" customFormat="1" ht="11.25">
      <c r="H131" s="101"/>
    </row>
    <row r="132" spans="8:8" s="100" customFormat="1" ht="11.25">
      <c r="H132" s="101"/>
    </row>
    <row r="133" spans="8:8" s="100" customFormat="1" ht="11.25">
      <c r="H133" s="101"/>
    </row>
    <row r="134" spans="8:8" s="100" customFormat="1" ht="11.25">
      <c r="H134" s="101"/>
    </row>
    <row r="135" spans="8:8" s="100" customFormat="1" ht="11.25">
      <c r="H135" s="101"/>
    </row>
    <row r="136" spans="8:8" s="100" customFormat="1" ht="11.25">
      <c r="H136" s="101"/>
    </row>
    <row r="137" spans="8:8" s="100" customFormat="1" ht="11.25">
      <c r="H137" s="101"/>
    </row>
    <row r="138" spans="8:8" s="100" customFormat="1" ht="11.25">
      <c r="H138" s="101"/>
    </row>
    <row r="139" spans="8:8" s="100" customFormat="1" ht="11.25">
      <c r="H139" s="101"/>
    </row>
    <row r="140" spans="8:8" s="100" customFormat="1" ht="11.25">
      <c r="H140" s="101"/>
    </row>
    <row r="141" spans="8:8" s="100" customFormat="1" ht="11.25">
      <c r="H141" s="101"/>
    </row>
    <row r="142" spans="8:8" s="100" customFormat="1" ht="11.25">
      <c r="H142" s="101"/>
    </row>
    <row r="143" spans="8:8" s="100" customFormat="1" ht="11.25">
      <c r="H143" s="101"/>
    </row>
    <row r="144" spans="8:8" s="100" customFormat="1" ht="11.25">
      <c r="H144" s="101"/>
    </row>
    <row r="145" spans="8:8" s="100" customFormat="1" ht="11.25">
      <c r="H145" s="101"/>
    </row>
    <row r="146" spans="8:8" s="100" customFormat="1" ht="11.25">
      <c r="H146" s="101"/>
    </row>
    <row r="147" spans="8:8" s="100" customFormat="1" ht="11.25">
      <c r="H147" s="101"/>
    </row>
    <row r="148" spans="8:8" s="100" customFormat="1" ht="11.25">
      <c r="H148" s="101"/>
    </row>
    <row r="149" spans="8:8" s="100" customFormat="1" ht="11.25">
      <c r="H149" s="101"/>
    </row>
    <row r="150" spans="8:8" s="100" customFormat="1" ht="11.25">
      <c r="H150" s="101"/>
    </row>
    <row r="151" spans="8:8" s="100" customFormat="1" ht="11.25">
      <c r="H151" s="101"/>
    </row>
    <row r="152" spans="8:8" s="100" customFormat="1" ht="11.25">
      <c r="H152" s="101"/>
    </row>
    <row r="153" spans="8:8" s="100" customFormat="1" ht="11.25">
      <c r="H153" s="101"/>
    </row>
    <row r="154" spans="8:8" s="100" customFormat="1" ht="11.25">
      <c r="H154" s="101"/>
    </row>
    <row r="155" spans="8:8" s="100" customFormat="1" ht="11.25">
      <c r="H155" s="101"/>
    </row>
    <row r="156" spans="8:8" s="100" customFormat="1" ht="11.25">
      <c r="H156" s="101"/>
    </row>
    <row r="157" spans="8:8" s="100" customFormat="1" ht="11.25">
      <c r="H157" s="101"/>
    </row>
    <row r="158" spans="8:8" s="100" customFormat="1" ht="11.25">
      <c r="H158" s="101"/>
    </row>
    <row r="159" spans="8:8" s="100" customFormat="1" ht="11.25">
      <c r="H159" s="101"/>
    </row>
    <row r="160" spans="8:8" s="100" customFormat="1" ht="11.25">
      <c r="H160" s="101"/>
    </row>
    <row r="161" spans="8:8" s="100" customFormat="1" ht="11.25">
      <c r="H161" s="101"/>
    </row>
    <row r="162" spans="8:8" s="100" customFormat="1" ht="11.25">
      <c r="H162" s="101"/>
    </row>
    <row r="163" spans="8:8" s="100" customFormat="1" ht="11.25">
      <c r="H163" s="101"/>
    </row>
    <row r="164" spans="8:8" s="100" customFormat="1" ht="11.25">
      <c r="H164" s="101"/>
    </row>
    <row r="165" spans="8:8" s="100" customFormat="1" ht="11.25">
      <c r="H165" s="101"/>
    </row>
    <row r="166" spans="8:8" s="100" customFormat="1" ht="11.25">
      <c r="H166" s="101"/>
    </row>
    <row r="167" spans="8:8" s="100" customFormat="1" ht="11.25">
      <c r="H167" s="101"/>
    </row>
    <row r="168" spans="8:8" s="100" customFormat="1" ht="11.25">
      <c r="H168" s="101"/>
    </row>
    <row r="169" spans="8:8" s="100" customFormat="1" ht="11.25">
      <c r="H169" s="101"/>
    </row>
    <row r="170" spans="8:8" s="100" customFormat="1" ht="11.25">
      <c r="H170" s="101"/>
    </row>
    <row r="171" spans="8:8" s="100" customFormat="1" ht="11.25">
      <c r="H171" s="101"/>
    </row>
    <row r="172" spans="8:8" s="100" customFormat="1" ht="11.25">
      <c r="H172" s="101"/>
    </row>
    <row r="173" spans="8:8" s="100" customFormat="1" ht="11.25">
      <c r="H173" s="101"/>
    </row>
    <row r="174" spans="8:8" s="100" customFormat="1" ht="11.25">
      <c r="H174" s="101"/>
    </row>
    <row r="175" spans="8:8" s="100" customFormat="1" ht="11.25">
      <c r="H175" s="101"/>
    </row>
    <row r="176" spans="8:8" s="100" customFormat="1" ht="11.25">
      <c r="H176" s="101"/>
    </row>
    <row r="177" spans="8:8" s="100" customFormat="1" ht="11.25">
      <c r="H177" s="101"/>
    </row>
    <row r="178" spans="8:8" s="100" customFormat="1" ht="11.25">
      <c r="H178" s="101"/>
    </row>
    <row r="179" spans="8:8" s="100" customFormat="1" ht="11.25">
      <c r="H179" s="101"/>
    </row>
    <row r="180" spans="8:8" s="100" customFormat="1" ht="11.25">
      <c r="H180" s="101"/>
    </row>
    <row r="181" spans="8:8" s="100" customFormat="1" ht="11.25">
      <c r="H181" s="101"/>
    </row>
    <row r="182" spans="8:8" s="100" customFormat="1" ht="11.25">
      <c r="H182" s="101"/>
    </row>
    <row r="183" spans="8:8" s="100" customFormat="1" ht="11.25">
      <c r="H183" s="101"/>
    </row>
    <row r="184" spans="8:8" s="100" customFormat="1" ht="11.25">
      <c r="H184" s="101"/>
    </row>
    <row r="185" spans="8:8" s="100" customFormat="1" ht="11.25">
      <c r="H185" s="101"/>
    </row>
    <row r="186" spans="8:8" s="100" customFormat="1" ht="11.25">
      <c r="H186" s="101"/>
    </row>
    <row r="187" spans="8:8" s="100" customFormat="1" ht="11.25">
      <c r="H187" s="101"/>
    </row>
    <row r="188" spans="8:8" s="100" customFormat="1" ht="11.25">
      <c r="H188" s="101"/>
    </row>
    <row r="189" spans="8:8" s="100" customFormat="1" ht="11.25">
      <c r="H189" s="101"/>
    </row>
    <row r="190" spans="8:8" s="100" customFormat="1" ht="11.25">
      <c r="H190" s="101"/>
    </row>
    <row r="191" spans="8:8" s="100" customFormat="1" ht="11.25">
      <c r="H191" s="101"/>
    </row>
    <row r="192" spans="8:8" s="100" customFormat="1" ht="11.25">
      <c r="H192" s="101"/>
    </row>
    <row r="193" spans="8:8" s="100" customFormat="1" ht="11.25">
      <c r="H193" s="101"/>
    </row>
    <row r="194" spans="8:8" s="100" customFormat="1" ht="11.25">
      <c r="H194" s="101"/>
    </row>
    <row r="195" spans="8:8" s="100" customFormat="1" ht="11.25">
      <c r="H195" s="101"/>
    </row>
    <row r="196" spans="8:8" s="100" customFormat="1" ht="11.25">
      <c r="H196" s="101"/>
    </row>
    <row r="197" spans="8:8" s="100" customFormat="1" ht="11.25">
      <c r="H197" s="101"/>
    </row>
    <row r="198" spans="8:8" s="100" customFormat="1" ht="11.25">
      <c r="H198" s="101"/>
    </row>
    <row r="199" spans="8:8" s="100" customFormat="1" ht="11.25">
      <c r="H199" s="101"/>
    </row>
    <row r="200" spans="8:8" s="100" customFormat="1" ht="11.25">
      <c r="H200" s="101"/>
    </row>
    <row r="201" spans="8:8" s="100" customFormat="1" ht="11.25">
      <c r="H201" s="101"/>
    </row>
    <row r="202" spans="8:8" s="100" customFormat="1" ht="11.25">
      <c r="H202" s="101"/>
    </row>
    <row r="203" spans="8:8" s="100" customFormat="1" ht="11.25">
      <c r="H203" s="101"/>
    </row>
    <row r="204" spans="8:8" s="100" customFormat="1" ht="11.25">
      <c r="H204" s="101"/>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6"/>
  <sheetViews>
    <sheetView showGridLines="0" zoomScale="70" zoomScaleNormal="70" zoomScaleSheetLayoutView="80" workbookViewId="0">
      <selection activeCell="A3" sqref="A3:H3"/>
    </sheetView>
  </sheetViews>
  <sheetFormatPr defaultColWidth="7.140625" defaultRowHeight="12.75"/>
  <cols>
    <col min="1" max="1" width="57.7109375" style="18" customWidth="1"/>
    <col min="2" max="2" width="2.7109375" style="128"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2.7109375" style="87" customWidth="1"/>
    <col min="9" max="16384" width="7.140625" style="18"/>
  </cols>
  <sheetData>
    <row r="1" spans="1:12" ht="12.75" customHeight="1">
      <c r="A1" s="379" t="s">
        <v>113</v>
      </c>
      <c r="B1" s="379"/>
      <c r="C1" s="379"/>
      <c r="D1" s="379"/>
      <c r="E1" s="379"/>
      <c r="F1" s="379"/>
      <c r="G1" s="379"/>
      <c r="H1" s="379"/>
    </row>
    <row r="2" spans="1:12" ht="12.75" customHeight="1">
      <c r="A2" s="380" t="s">
        <v>201</v>
      </c>
      <c r="B2" s="380"/>
      <c r="C2" s="380"/>
      <c r="D2" s="380"/>
      <c r="E2" s="380"/>
      <c r="F2" s="380"/>
      <c r="G2" s="380"/>
      <c r="H2" s="380"/>
    </row>
    <row r="3" spans="1:12" ht="12.75" customHeight="1">
      <c r="A3" s="379" t="s">
        <v>66</v>
      </c>
      <c r="B3" s="379"/>
      <c r="C3" s="379"/>
      <c r="D3" s="379"/>
      <c r="E3" s="379"/>
      <c r="F3" s="379"/>
      <c r="G3" s="379"/>
      <c r="H3" s="379"/>
    </row>
    <row r="4" spans="1:12" ht="12.75" customHeight="1">
      <c r="A4" s="379" t="s">
        <v>1</v>
      </c>
      <c r="B4" s="379"/>
      <c r="C4" s="379"/>
      <c r="D4" s="379"/>
      <c r="E4" s="379"/>
      <c r="F4" s="379"/>
      <c r="G4" s="379"/>
      <c r="H4" s="379"/>
    </row>
    <row r="5" spans="1:12" ht="12.75" customHeight="1">
      <c r="A5" s="379" t="s">
        <v>2</v>
      </c>
      <c r="B5" s="379"/>
      <c r="C5" s="379"/>
      <c r="D5" s="379"/>
      <c r="E5" s="379"/>
      <c r="F5" s="379"/>
      <c r="G5" s="379"/>
      <c r="H5" s="379"/>
    </row>
    <row r="6" spans="1:12" ht="12.75" customHeight="1">
      <c r="A6" s="108"/>
      <c r="B6" s="143"/>
      <c r="C6" s="108"/>
      <c r="D6" s="108"/>
      <c r="E6" s="108"/>
      <c r="F6" s="108"/>
      <c r="G6" s="108"/>
    </row>
    <row r="7" spans="1:12" ht="12.75" customHeight="1">
      <c r="A7" s="108"/>
      <c r="B7" s="143"/>
      <c r="C7" s="108"/>
      <c r="D7" s="108"/>
      <c r="E7" s="108"/>
      <c r="F7" s="108"/>
      <c r="G7" s="108"/>
    </row>
    <row r="8" spans="1:12" ht="12.75" customHeight="1">
      <c r="A8" s="296"/>
      <c r="B8" s="296"/>
      <c r="C8" s="381" t="s">
        <v>51</v>
      </c>
      <c r="D8" s="381"/>
      <c r="E8" s="381"/>
      <c r="F8" s="381"/>
      <c r="G8" s="381"/>
      <c r="H8" s="297"/>
      <c r="I8" s="296"/>
      <c r="J8" s="296"/>
      <c r="K8" s="296"/>
      <c r="L8" s="296"/>
    </row>
    <row r="9" spans="1:12" ht="12.75" customHeight="1">
      <c r="A9" s="296"/>
      <c r="B9" s="296"/>
      <c r="C9" s="298" t="str">
        <f>+'Non-GAAP Op Inc'!C9</f>
        <v>March 31,</v>
      </c>
      <c r="D9" s="299"/>
      <c r="E9" s="298" t="str">
        <f>+'Non-GAAP Op Inc'!E9</f>
        <v>December 31,</v>
      </c>
      <c r="F9" s="299"/>
      <c r="G9" s="298" t="str">
        <f>+'Non-GAAP Op Inc'!G9</f>
        <v>March 31,</v>
      </c>
      <c r="H9" s="297"/>
      <c r="I9" s="296"/>
      <c r="J9" s="296"/>
      <c r="K9" s="296"/>
      <c r="L9" s="296"/>
    </row>
    <row r="10" spans="1:12">
      <c r="A10" s="296"/>
      <c r="B10" s="303"/>
      <c r="C10" s="218">
        <f>'Income Statement'!B8</f>
        <v>2017</v>
      </c>
      <c r="D10" s="217"/>
      <c r="E10" s="218">
        <f>'Income Statement'!D8</f>
        <v>2016</v>
      </c>
      <c r="F10" s="217"/>
      <c r="G10" s="218">
        <f>'Income Statement'!F8</f>
        <v>2016</v>
      </c>
      <c r="H10" s="296"/>
      <c r="I10" s="296"/>
      <c r="J10" s="296"/>
      <c r="K10" s="296"/>
      <c r="L10" s="296"/>
    </row>
    <row r="11" spans="1:12" ht="22.15" customHeight="1">
      <c r="A11" s="296"/>
      <c r="B11" s="296"/>
      <c r="C11" s="296"/>
      <c r="D11" s="296"/>
      <c r="E11" s="296"/>
      <c r="F11" s="296"/>
      <c r="G11" s="296"/>
      <c r="H11" s="299"/>
      <c r="I11" s="296"/>
      <c r="J11" s="296"/>
      <c r="K11" s="296"/>
      <c r="L11" s="296"/>
    </row>
    <row r="12" spans="1:12" ht="22.15" customHeight="1">
      <c r="A12" s="301" t="s">
        <v>127</v>
      </c>
      <c r="B12" s="301"/>
      <c r="C12" s="304">
        <f>'Income Statement'!B33</f>
        <v>335</v>
      </c>
      <c r="D12" s="305"/>
      <c r="E12" s="304">
        <f>'Income Statement'!D33</f>
        <v>386</v>
      </c>
      <c r="F12" s="305"/>
      <c r="G12" s="306">
        <f>'Income Statement'!F33</f>
        <v>315</v>
      </c>
      <c r="H12" s="297"/>
      <c r="I12" s="296"/>
      <c r="J12" s="296"/>
      <c r="K12" s="296"/>
      <c r="L12" s="296"/>
    </row>
    <row r="13" spans="1:12" ht="15" customHeight="1">
      <c r="A13" s="296"/>
      <c r="B13" s="296"/>
      <c r="C13" s="307"/>
      <c r="D13" s="296"/>
      <c r="E13" s="307"/>
      <c r="F13" s="296"/>
      <c r="G13" s="296"/>
      <c r="H13" s="297"/>
      <c r="I13" s="296"/>
      <c r="J13" s="296"/>
      <c r="K13" s="296"/>
      <c r="L13" s="296"/>
    </row>
    <row r="14" spans="1:12" ht="15" customHeight="1">
      <c r="A14" s="296" t="s">
        <v>52</v>
      </c>
      <c r="B14" s="296"/>
      <c r="C14" s="307"/>
      <c r="D14" s="296"/>
      <c r="E14" s="307"/>
      <c r="F14" s="296"/>
      <c r="G14" s="296"/>
      <c r="H14" s="297"/>
      <c r="I14" s="296"/>
      <c r="J14" s="296"/>
      <c r="K14" s="296"/>
      <c r="L14" s="296"/>
    </row>
    <row r="15" spans="1:12" ht="13.5" customHeight="1">
      <c r="A15" s="308"/>
      <c r="B15" s="308"/>
      <c r="C15" s="307"/>
      <c r="D15" s="296"/>
      <c r="E15" s="307"/>
      <c r="F15" s="296"/>
      <c r="G15" s="296"/>
      <c r="H15" s="297"/>
      <c r="I15" s="296"/>
      <c r="J15" s="296"/>
      <c r="K15" s="296"/>
      <c r="L15" s="296"/>
    </row>
    <row r="16" spans="1:12" s="262" customFormat="1" ht="14.25" customHeight="1">
      <c r="A16" s="263" t="s">
        <v>120</v>
      </c>
      <c r="B16" s="308"/>
      <c r="C16" s="309">
        <v>-23</v>
      </c>
      <c r="D16" s="310"/>
      <c r="E16" s="309">
        <v>-23</v>
      </c>
      <c r="F16" s="310"/>
      <c r="G16" s="300">
        <v>-17</v>
      </c>
      <c r="H16" s="302"/>
      <c r="I16" s="296"/>
      <c r="J16" s="296"/>
      <c r="K16" s="296"/>
      <c r="L16" s="296"/>
    </row>
    <row r="17" spans="1:10" s="262" customFormat="1" ht="18" customHeight="1">
      <c r="A17" s="263" t="s">
        <v>179</v>
      </c>
      <c r="B17" s="263"/>
      <c r="C17" s="267">
        <v>-6</v>
      </c>
      <c r="D17" s="265"/>
      <c r="E17" s="259">
        <v>-20</v>
      </c>
      <c r="F17" s="265"/>
      <c r="G17" s="267">
        <v>-9</v>
      </c>
      <c r="H17" s="258"/>
    </row>
    <row r="18" spans="1:10" s="262" customFormat="1" ht="15">
      <c r="A18" s="263" t="s">
        <v>180</v>
      </c>
      <c r="B18" s="263"/>
      <c r="C18" s="259">
        <v>0</v>
      </c>
      <c r="D18" s="265"/>
      <c r="E18" s="259">
        <v>0</v>
      </c>
      <c r="F18" s="265"/>
      <c r="G18" s="267">
        <v>-9</v>
      </c>
      <c r="H18" s="258"/>
    </row>
    <row r="19" spans="1:10" s="262" customFormat="1" ht="18" customHeight="1">
      <c r="A19" s="269" t="s">
        <v>139</v>
      </c>
      <c r="B19" s="263"/>
      <c r="C19" s="259">
        <v>0</v>
      </c>
      <c r="D19" s="265"/>
      <c r="E19" s="259">
        <v>-6</v>
      </c>
      <c r="F19" s="265"/>
      <c r="G19" s="267">
        <v>0</v>
      </c>
      <c r="H19" s="258"/>
    </row>
    <row r="20" spans="1:10" s="262" customFormat="1" ht="18" customHeight="1">
      <c r="A20" s="263" t="s">
        <v>149</v>
      </c>
      <c r="B20" s="263"/>
      <c r="C20" s="259">
        <v>0</v>
      </c>
      <c r="D20" s="265"/>
      <c r="E20" s="259">
        <v>-12</v>
      </c>
      <c r="F20" s="265"/>
      <c r="G20" s="267">
        <v>0</v>
      </c>
      <c r="H20" s="258"/>
    </row>
    <row r="21" spans="1:10" s="262" customFormat="1" ht="18" customHeight="1">
      <c r="A21" s="263" t="s">
        <v>177</v>
      </c>
      <c r="B21" s="263"/>
      <c r="C21" s="259">
        <v>0</v>
      </c>
      <c r="D21" s="265"/>
      <c r="E21" s="259">
        <v>-1</v>
      </c>
      <c r="F21" s="265"/>
      <c r="G21" s="267">
        <v>0</v>
      </c>
      <c r="H21" s="258"/>
    </row>
    <row r="22" spans="1:10">
      <c r="A22" s="19" t="s">
        <v>67</v>
      </c>
      <c r="B22" s="129"/>
      <c r="C22" s="159">
        <f>SUM(C16:C21)</f>
        <v>-29</v>
      </c>
      <c r="D22" s="37"/>
      <c r="E22" s="159">
        <f>SUM(E16:E21)</f>
        <v>-62</v>
      </c>
      <c r="G22" s="354">
        <f>SUM(G16:G21)</f>
        <v>-35</v>
      </c>
    </row>
    <row r="23" spans="1:10">
      <c r="A23" s="19"/>
      <c r="B23" s="129"/>
      <c r="C23" s="160"/>
      <c r="D23" s="32"/>
      <c r="E23" s="160"/>
      <c r="G23" s="32"/>
      <c r="H23" s="9"/>
    </row>
    <row r="24" spans="1:10" ht="13.5" thickBot="1">
      <c r="A24" s="23" t="s">
        <v>56</v>
      </c>
      <c r="B24" s="23"/>
      <c r="C24" s="268">
        <f>C12+C22</f>
        <v>306</v>
      </c>
      <c r="D24" s="25"/>
      <c r="E24" s="268">
        <f>E12+E22</f>
        <v>324</v>
      </c>
      <c r="F24" s="26"/>
      <c r="G24" s="268">
        <f>G12+G22</f>
        <v>280</v>
      </c>
      <c r="H24" s="9"/>
    </row>
    <row r="25" spans="1:10" s="128" customFormat="1" ht="13.5" thickTop="1">
      <c r="A25" s="23"/>
      <c r="B25" s="23"/>
      <c r="C25" s="162"/>
      <c r="D25" s="25"/>
      <c r="E25" s="33"/>
      <c r="F25" s="26"/>
      <c r="G25" s="33"/>
      <c r="H25" s="124"/>
    </row>
    <row r="26" spans="1:10">
      <c r="A26" s="23"/>
      <c r="B26" s="23"/>
      <c r="H26" s="9"/>
    </row>
    <row r="31" spans="1:10">
      <c r="J31" s="260"/>
    </row>
    <row r="39" spans="9:12">
      <c r="I39" s="260"/>
      <c r="J39" s="262"/>
      <c r="K39" s="262"/>
      <c r="L39" s="262"/>
    </row>
    <row r="40" spans="9:12">
      <c r="I40" s="260"/>
      <c r="J40" s="260"/>
      <c r="K40" s="262"/>
      <c r="L40" s="262"/>
    </row>
    <row r="41" spans="9:12">
      <c r="I41" s="260"/>
      <c r="J41" s="262"/>
      <c r="K41" s="262"/>
      <c r="L41" s="262"/>
    </row>
    <row r="42" spans="9:12">
      <c r="I42" s="260"/>
      <c r="J42" s="262"/>
      <c r="K42" s="262"/>
      <c r="L42" s="262"/>
    </row>
    <row r="43" spans="9:12">
      <c r="I43" s="260"/>
      <c r="J43" s="262"/>
      <c r="K43" s="262"/>
      <c r="L43" s="262"/>
    </row>
    <row r="44" spans="9:12">
      <c r="I44" s="260"/>
      <c r="J44" s="262"/>
      <c r="K44" s="262"/>
      <c r="L44" s="262"/>
    </row>
    <row r="45" spans="9:12">
      <c r="I45" s="260"/>
      <c r="J45" s="262"/>
      <c r="K45" s="262"/>
      <c r="L45" s="262"/>
    </row>
    <row r="46" spans="9:12">
      <c r="I46" s="260"/>
      <c r="J46" s="262"/>
      <c r="K46" s="262"/>
      <c r="L46" s="262"/>
    </row>
    <row r="47" spans="9:12">
      <c r="I47" s="262"/>
      <c r="J47" s="262"/>
      <c r="K47" s="262"/>
      <c r="L47" s="262"/>
    </row>
    <row r="48" spans="9:12">
      <c r="I48" s="260"/>
      <c r="J48" s="262"/>
      <c r="K48" s="262"/>
      <c r="L48" s="262"/>
    </row>
    <row r="49" spans="9:12">
      <c r="I49" s="262"/>
      <c r="J49" s="262"/>
      <c r="K49" s="262"/>
      <c r="L49" s="262"/>
    </row>
    <row r="50" spans="9:12">
      <c r="I50" s="260"/>
      <c r="J50" s="262"/>
      <c r="K50" s="262"/>
      <c r="L50" s="262"/>
    </row>
    <row r="51" spans="9:12">
      <c r="I51" s="262"/>
      <c r="J51" s="262"/>
      <c r="K51" s="262"/>
      <c r="L51" s="262"/>
    </row>
    <row r="52" spans="9:12">
      <c r="I52" s="262"/>
      <c r="J52" s="262"/>
      <c r="K52" s="262"/>
      <c r="L52" s="262"/>
    </row>
    <row r="53" spans="9:12">
      <c r="I53" s="262"/>
      <c r="J53" s="262"/>
      <c r="K53" s="262"/>
      <c r="L53" s="262"/>
    </row>
    <row r="54" spans="9:12">
      <c r="I54" s="262"/>
      <c r="J54" s="262"/>
      <c r="K54" s="262"/>
      <c r="L54" s="262"/>
    </row>
    <row r="55" spans="9:12">
      <c r="I55" s="262"/>
      <c r="J55" s="262"/>
      <c r="K55" s="262"/>
      <c r="L55" s="262"/>
    </row>
    <row r="56" spans="9:12">
      <c r="I56" s="262"/>
      <c r="J56" s="262"/>
      <c r="K56" s="262"/>
      <c r="L56" s="262"/>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7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41"/>
  <sheetViews>
    <sheetView showGridLines="0" zoomScale="90" zoomScaleNormal="90" zoomScaleSheetLayoutView="80" workbookViewId="0">
      <selection activeCell="C28" sqref="C28"/>
    </sheetView>
  </sheetViews>
  <sheetFormatPr defaultColWidth="7.140625" defaultRowHeight="12.75"/>
  <cols>
    <col min="1" max="1" width="41.7109375" style="312" customWidth="1"/>
    <col min="2" max="3" width="17.7109375" style="312" bestFit="1" customWidth="1"/>
    <col min="4" max="4" width="2.7109375" style="312" customWidth="1"/>
    <col min="5" max="6" width="11.28515625" style="312" customWidth="1"/>
    <col min="7" max="7" width="2.7109375" style="11" customWidth="1"/>
    <col min="8" max="9" width="11.28515625" style="312" customWidth="1"/>
    <col min="10" max="10" width="2.7109375" style="11" customWidth="1"/>
    <col min="11" max="12" width="11.28515625" style="312" customWidth="1"/>
    <col min="13" max="13" width="2.7109375" style="11" customWidth="1"/>
    <col min="14" max="15" width="11.28515625" style="312" customWidth="1"/>
    <col min="16" max="16384" width="7.140625" style="312"/>
  </cols>
  <sheetData>
    <row r="1" spans="1:16" ht="12.75" customHeight="1">
      <c r="A1" s="380" t="s">
        <v>113</v>
      </c>
      <c r="B1" s="380"/>
      <c r="C1" s="380"/>
      <c r="D1" s="380"/>
      <c r="E1" s="380"/>
      <c r="F1" s="380"/>
      <c r="G1" s="380"/>
      <c r="H1" s="380"/>
      <c r="I1" s="380"/>
      <c r="J1" s="380"/>
      <c r="K1" s="380"/>
      <c r="L1" s="380"/>
      <c r="M1" s="380"/>
      <c r="N1" s="380"/>
      <c r="O1" s="380"/>
    </row>
    <row r="2" spans="1:16" ht="12.75" customHeight="1">
      <c r="A2" s="380" t="s">
        <v>164</v>
      </c>
      <c r="B2" s="380"/>
      <c r="C2" s="380"/>
      <c r="D2" s="380"/>
      <c r="E2" s="380"/>
      <c r="F2" s="380"/>
      <c r="G2" s="380"/>
      <c r="H2" s="380"/>
      <c r="I2" s="380"/>
      <c r="J2" s="380"/>
      <c r="K2" s="380"/>
      <c r="L2" s="380"/>
      <c r="M2" s="380"/>
      <c r="N2" s="380"/>
      <c r="O2" s="380"/>
    </row>
    <row r="3" spans="1:16" ht="12.75" customHeight="1">
      <c r="A3" s="380" t="s">
        <v>1</v>
      </c>
      <c r="B3" s="380"/>
      <c r="C3" s="380"/>
      <c r="D3" s="380"/>
      <c r="E3" s="380"/>
      <c r="F3" s="380"/>
      <c r="G3" s="380"/>
      <c r="H3" s="380"/>
      <c r="I3" s="380"/>
      <c r="J3" s="380"/>
      <c r="K3" s="380"/>
      <c r="L3" s="380"/>
      <c r="M3" s="380"/>
      <c r="N3" s="380"/>
      <c r="O3" s="380"/>
    </row>
    <row r="4" spans="1:16" ht="12.75" customHeight="1">
      <c r="A4" s="380" t="s">
        <v>2</v>
      </c>
      <c r="B4" s="380"/>
      <c r="C4" s="380"/>
      <c r="D4" s="380"/>
      <c r="E4" s="380"/>
      <c r="F4" s="380"/>
      <c r="G4" s="380"/>
      <c r="H4" s="380"/>
      <c r="I4" s="380"/>
      <c r="J4" s="380"/>
      <c r="K4" s="380"/>
      <c r="L4" s="380"/>
      <c r="M4" s="380"/>
      <c r="N4" s="380"/>
      <c r="O4" s="380"/>
    </row>
    <row r="5" spans="1:16" ht="12.75" customHeight="1">
      <c r="A5" s="311"/>
      <c r="B5" s="311"/>
      <c r="C5" s="311"/>
      <c r="D5" s="311"/>
      <c r="E5" s="311"/>
      <c r="F5" s="311"/>
      <c r="H5" s="313"/>
      <c r="I5" s="313"/>
      <c r="K5" s="313"/>
      <c r="L5" s="313"/>
      <c r="N5" s="313"/>
      <c r="O5" s="313"/>
    </row>
    <row r="6" spans="1:16" ht="12.75" customHeight="1">
      <c r="A6" s="311"/>
      <c r="B6" s="311"/>
      <c r="C6" s="311"/>
      <c r="D6" s="311"/>
      <c r="E6" s="311"/>
      <c r="F6" s="311"/>
      <c r="H6" s="313"/>
      <c r="I6" s="313"/>
      <c r="K6" s="313"/>
      <c r="L6" s="313"/>
      <c r="N6" s="313"/>
      <c r="O6" s="313"/>
    </row>
    <row r="7" spans="1:16" ht="12.75" customHeight="1">
      <c r="B7" s="378" t="s">
        <v>51</v>
      </c>
      <c r="C7" s="378"/>
      <c r="D7" s="314"/>
      <c r="E7" s="382" t="s">
        <v>162</v>
      </c>
      <c r="F7" s="378"/>
      <c r="H7" s="383" t="s">
        <v>163</v>
      </c>
      <c r="I7" s="384"/>
      <c r="K7" s="383" t="s">
        <v>168</v>
      </c>
      <c r="L7" s="384"/>
      <c r="N7" s="383" t="s">
        <v>169</v>
      </c>
      <c r="O7" s="384"/>
    </row>
    <row r="8" spans="1:16" ht="12.75" customHeight="1">
      <c r="B8" s="255" t="str">
        <f>'Income Statement'!B7</f>
        <v>March 31,</v>
      </c>
      <c r="C8" s="255" t="str">
        <f>'Income Statement'!F7</f>
        <v>March 31,</v>
      </c>
      <c r="D8" s="41"/>
      <c r="E8" s="378"/>
      <c r="F8" s="378"/>
      <c r="H8" s="384"/>
      <c r="I8" s="384"/>
      <c r="K8" s="384"/>
      <c r="L8" s="384"/>
      <c r="N8" s="384"/>
      <c r="O8" s="384"/>
    </row>
    <row r="9" spans="1:16">
      <c r="B9" s="225">
        <f>+'Non-GAAP Op Inc'!C10</f>
        <v>2017</v>
      </c>
      <c r="C9" s="225">
        <f>'Income Statement'!F8</f>
        <v>2016</v>
      </c>
      <c r="D9" s="217"/>
      <c r="E9" s="225" t="s">
        <v>170</v>
      </c>
      <c r="F9" s="225" t="s">
        <v>161</v>
      </c>
      <c r="G9" s="312"/>
      <c r="H9" s="225" t="s">
        <v>170</v>
      </c>
      <c r="I9" s="225" t="s">
        <v>161</v>
      </c>
      <c r="J9" s="312"/>
      <c r="K9" s="225" t="s">
        <v>170</v>
      </c>
      <c r="L9" s="225" t="s">
        <v>161</v>
      </c>
      <c r="M9" s="312"/>
      <c r="N9" s="225" t="s">
        <v>170</v>
      </c>
      <c r="O9" s="225" t="s">
        <v>161</v>
      </c>
    </row>
    <row r="10" spans="1:16">
      <c r="B10" s="315"/>
      <c r="C10" s="315"/>
      <c r="D10" s="217"/>
      <c r="E10" s="315"/>
      <c r="F10" s="315"/>
      <c r="G10" s="312"/>
      <c r="H10" s="315"/>
      <c r="I10" s="315"/>
      <c r="J10" s="312"/>
      <c r="K10" s="315"/>
      <c r="L10" s="315"/>
      <c r="M10" s="312"/>
      <c r="N10" s="315"/>
      <c r="O10" s="315"/>
    </row>
    <row r="11" spans="1:16" ht="22.15" customHeight="1">
      <c r="A11" s="318" t="s">
        <v>137</v>
      </c>
      <c r="B11" s="368">
        <f>'Income Statement'!B16</f>
        <v>160</v>
      </c>
      <c r="C11" s="368">
        <f>'Income Statement'!F16</f>
        <v>143</v>
      </c>
      <c r="E11" s="368">
        <f>B11-C11</f>
        <v>17</v>
      </c>
      <c r="F11" s="317">
        <f>E11/$C$11</f>
        <v>0.11888111888111888</v>
      </c>
      <c r="H11" s="369">
        <v>2</v>
      </c>
      <c r="I11" s="317">
        <f>H11/$C$11</f>
        <v>1.3986013986013986E-2</v>
      </c>
      <c r="K11" s="369">
        <v>16</v>
      </c>
      <c r="L11" s="317">
        <f>K11/$C$11</f>
        <v>0.11188811188811189</v>
      </c>
      <c r="N11" s="369">
        <v>-1</v>
      </c>
      <c r="O11" s="317">
        <f>N11/$C$11</f>
        <v>-6.993006993006993E-3</v>
      </c>
    </row>
    <row r="12" spans="1:16" ht="22.15" customHeight="1">
      <c r="A12" s="312" t="s">
        <v>61</v>
      </c>
      <c r="B12" s="316">
        <f>'Income Statement'!B17</f>
        <v>138</v>
      </c>
      <c r="C12" s="316">
        <f>'Income Statement'!F17</f>
        <v>133</v>
      </c>
      <c r="E12" s="316">
        <f t="shared" ref="E12:E13" si="0">B12-C12</f>
        <v>5</v>
      </c>
      <c r="F12" s="317">
        <f>E12/$C$12</f>
        <v>3.7593984962406013E-2</v>
      </c>
      <c r="H12" s="319">
        <v>3</v>
      </c>
      <c r="I12" s="317">
        <f>H12/$C$12</f>
        <v>2.2556390977443608E-2</v>
      </c>
      <c r="K12" s="319">
        <v>2</v>
      </c>
      <c r="L12" s="317">
        <f>K12/$C$12</f>
        <v>1.5037593984962405E-2</v>
      </c>
      <c r="N12" s="319">
        <v>0</v>
      </c>
      <c r="O12" s="356">
        <f>N12/$C$12</f>
        <v>0</v>
      </c>
    </row>
    <row r="13" spans="1:16" ht="22.15" customHeight="1">
      <c r="A13" s="312" t="s">
        <v>84</v>
      </c>
      <c r="B13" s="316">
        <f>'Income Statement'!B18</f>
        <v>67</v>
      </c>
      <c r="C13" s="316">
        <f>'Income Statement'!F18</f>
        <v>57</v>
      </c>
      <c r="E13" s="320">
        <f t="shared" si="0"/>
        <v>10</v>
      </c>
      <c r="F13" s="317">
        <f>E13/$C$13</f>
        <v>0.17543859649122806</v>
      </c>
      <c r="H13" s="320">
        <v>10</v>
      </c>
      <c r="I13" s="317">
        <f>H13/$C$13</f>
        <v>0.17543859649122806</v>
      </c>
      <c r="K13" s="320">
        <v>1</v>
      </c>
      <c r="L13" s="317">
        <f>K13/$C$13</f>
        <v>1.7543859649122806E-2</v>
      </c>
      <c r="N13" s="320">
        <v>-1</v>
      </c>
      <c r="O13" s="317">
        <f>N13/$C$13</f>
        <v>-1.7543859649122806E-2</v>
      </c>
    </row>
    <row r="14" spans="1:16" s="321" customFormat="1" ht="22.15" customHeight="1" thickBot="1">
      <c r="A14" s="321" t="s">
        <v>160</v>
      </c>
      <c r="B14" s="322">
        <f>SUM(B11:B13)</f>
        <v>365</v>
      </c>
      <c r="C14" s="322">
        <f>SUM(C11:C13)</f>
        <v>333</v>
      </c>
      <c r="D14" s="312"/>
      <c r="E14" s="322">
        <f>SUM(E11:E13)</f>
        <v>32</v>
      </c>
      <c r="F14" s="317">
        <f>E14/$C$14</f>
        <v>9.6096096096096095E-2</v>
      </c>
      <c r="G14" s="11"/>
      <c r="H14" s="322">
        <f>SUM(H11:H13)</f>
        <v>15</v>
      </c>
      <c r="I14" s="317">
        <f>H14/$C$14</f>
        <v>4.5045045045045043E-2</v>
      </c>
      <c r="J14" s="11"/>
      <c r="K14" s="322">
        <f>SUM(K11:K13)</f>
        <v>19</v>
      </c>
      <c r="L14" s="317">
        <f>K14/$C$14</f>
        <v>5.7057057057057055E-2</v>
      </c>
      <c r="M14" s="11"/>
      <c r="N14" s="322">
        <f>SUM(N11:N13)</f>
        <v>-2</v>
      </c>
      <c r="O14" s="317">
        <f>N14/$C$14</f>
        <v>-6.006006006006006E-3</v>
      </c>
      <c r="P14" s="312"/>
    </row>
    <row r="15" spans="1:16" ht="13.5" thickTop="1">
      <c r="H15" s="323"/>
      <c r="I15" s="318"/>
      <c r="K15" s="323"/>
      <c r="L15" s="318"/>
      <c r="N15" s="323"/>
      <c r="O15" s="318"/>
    </row>
    <row r="18" spans="8:18">
      <c r="Q18" s="260"/>
      <c r="R18" s="260"/>
    </row>
    <row r="22" spans="8:18" ht="15">
      <c r="H22" s="324"/>
      <c r="I22" s="325"/>
      <c r="K22" s="324"/>
      <c r="L22" s="325"/>
      <c r="N22" s="324"/>
      <c r="O22" s="325"/>
    </row>
    <row r="27" spans="8:18" ht="15">
      <c r="H27" s="324"/>
      <c r="I27" s="325"/>
      <c r="K27" s="324"/>
      <c r="L27" s="325"/>
      <c r="N27" s="324"/>
      <c r="O27" s="325"/>
    </row>
    <row r="29" spans="8:18">
      <c r="H29" s="324"/>
      <c r="K29" s="324"/>
      <c r="N29" s="324"/>
    </row>
    <row r="32" spans="8:18" ht="15">
      <c r="H32" s="324"/>
      <c r="I32" s="325"/>
      <c r="K32" s="324"/>
      <c r="L32" s="325"/>
      <c r="N32" s="324"/>
      <c r="O32" s="325"/>
    </row>
    <row r="33" spans="8:15" ht="15">
      <c r="H33" s="325"/>
      <c r="I33" s="325"/>
      <c r="K33" s="325"/>
      <c r="L33" s="325"/>
      <c r="N33" s="325"/>
      <c r="O33" s="325"/>
    </row>
    <row r="34" spans="8:15">
      <c r="H34" s="324"/>
      <c r="K34" s="324"/>
      <c r="N34" s="324"/>
    </row>
    <row r="38" spans="8:15" ht="15">
      <c r="H38" s="325"/>
      <c r="I38" s="325"/>
      <c r="K38" s="325"/>
      <c r="L38" s="325"/>
      <c r="N38" s="325"/>
      <c r="O38" s="325"/>
    </row>
    <row r="41" spans="8:15" ht="15">
      <c r="H41" s="11"/>
      <c r="I41" s="325"/>
      <c r="K41" s="11"/>
      <c r="L41" s="325"/>
      <c r="N41" s="11"/>
      <c r="O41" s="325"/>
    </row>
  </sheetData>
  <mergeCells count="9">
    <mergeCell ref="A1:O1"/>
    <mergeCell ref="A3:O3"/>
    <mergeCell ref="A4:O4"/>
    <mergeCell ref="B7:C7"/>
    <mergeCell ref="A2:O2"/>
    <mergeCell ref="E7:F8"/>
    <mergeCell ref="H7:I8"/>
    <mergeCell ref="K7:L8"/>
    <mergeCell ref="N7:O8"/>
  </mergeCells>
  <printOptions horizontalCentered="1"/>
  <pageMargins left="0.31" right="0.28000000000000003" top="0.47" bottom="0.52" header="0.25" footer="0.35"/>
  <pageSetup scale="7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80"/>
  <sheetViews>
    <sheetView showGridLines="0" tabSelected="1" topLeftCell="A58" zoomScale="85" zoomScaleNormal="85" workbookViewId="0">
      <selection activeCell="C82" sqref="C82"/>
    </sheetView>
  </sheetViews>
  <sheetFormatPr defaultColWidth="9.140625" defaultRowHeight="15"/>
  <cols>
    <col min="1" max="1" width="3" style="74" customWidth="1"/>
    <col min="2" max="2" width="77.42578125" style="74" bestFit="1" customWidth="1"/>
    <col min="3" max="3" width="20.7109375" style="131" customWidth="1"/>
    <col min="4" max="4" width="1.7109375" style="74" customWidth="1"/>
    <col min="5" max="5" width="20.7109375" style="74" customWidth="1"/>
    <col min="6" max="6" width="1.7109375" style="74" customWidth="1"/>
    <col min="7" max="7" width="20.7109375" style="74" customWidth="1"/>
    <col min="8" max="8" width="3.140625" style="102" customWidth="1"/>
    <col min="9" max="16384" width="9.140625" style="102"/>
  </cols>
  <sheetData>
    <row r="1" spans="1:7">
      <c r="A1" s="385" t="s">
        <v>113</v>
      </c>
      <c r="B1" s="385"/>
      <c r="C1" s="385"/>
      <c r="D1" s="385"/>
      <c r="E1" s="385"/>
      <c r="F1" s="385"/>
      <c r="G1" s="385"/>
    </row>
    <row r="2" spans="1:7">
      <c r="A2" s="386" t="s">
        <v>73</v>
      </c>
      <c r="B2" s="386"/>
      <c r="C2" s="386"/>
      <c r="D2" s="386"/>
      <c r="E2" s="386"/>
      <c r="F2" s="386"/>
      <c r="G2" s="386"/>
    </row>
    <row r="3" spans="1:7">
      <c r="A3" s="386" t="s">
        <v>2</v>
      </c>
      <c r="B3" s="386"/>
      <c r="C3" s="386"/>
      <c r="D3" s="386"/>
      <c r="E3" s="386"/>
      <c r="F3" s="386"/>
      <c r="G3" s="386"/>
    </row>
    <row r="4" spans="1:7" ht="13.5" customHeight="1">
      <c r="A4" s="138"/>
      <c r="B4" s="138"/>
      <c r="C4" s="138"/>
      <c r="D4" s="138"/>
      <c r="E4" s="138"/>
      <c r="F4" s="138"/>
      <c r="G4" s="138"/>
    </row>
    <row r="5" spans="1:7" ht="17.25" customHeight="1">
      <c r="A5" s="289"/>
      <c r="B5" s="289" t="s">
        <v>74</v>
      </c>
      <c r="C5" s="387" t="s">
        <v>57</v>
      </c>
      <c r="D5" s="387"/>
      <c r="E5" s="387"/>
      <c r="F5" s="387"/>
      <c r="G5" s="387"/>
    </row>
    <row r="6" spans="1:7">
      <c r="A6" s="289"/>
      <c r="B6" s="289" t="s">
        <v>74</v>
      </c>
      <c r="C6" s="154" t="str">
        <f>+'Non-GAAP Op Exp'!C9</f>
        <v>March 31,</v>
      </c>
      <c r="D6" s="200"/>
      <c r="E6" s="154" t="str">
        <f>+'Non-GAAP Op Exp'!E9</f>
        <v>December 31,</v>
      </c>
      <c r="F6" s="200"/>
      <c r="G6" s="154" t="str">
        <f>+'Non-GAAP Op Exp'!G9</f>
        <v>March 31,</v>
      </c>
    </row>
    <row r="7" spans="1:7">
      <c r="A7" s="289"/>
      <c r="B7" s="290" t="s">
        <v>74</v>
      </c>
      <c r="C7" s="220">
        <f>+'Non-GAAP Op Exp'!C10</f>
        <v>2017</v>
      </c>
      <c r="D7" s="278"/>
      <c r="E7" s="220">
        <f>+'Non-GAAP Op Exp'!E10</f>
        <v>2016</v>
      </c>
      <c r="F7" s="278"/>
      <c r="G7" s="220">
        <f>+'Non-GAAP Op Exp'!G10</f>
        <v>2016</v>
      </c>
    </row>
    <row r="8" spans="1:7">
      <c r="A8" s="291" t="s">
        <v>60</v>
      </c>
      <c r="B8" s="138"/>
      <c r="C8" s="138"/>
      <c r="D8" s="138"/>
      <c r="E8" s="138"/>
      <c r="F8" s="138"/>
      <c r="G8" s="138"/>
    </row>
    <row r="9" spans="1:7">
      <c r="A9" s="138"/>
      <c r="B9" s="292" t="s">
        <v>96</v>
      </c>
      <c r="C9" s="138"/>
      <c r="D9" s="138"/>
      <c r="E9" s="138"/>
      <c r="F9" s="138"/>
      <c r="G9" s="138"/>
    </row>
    <row r="10" spans="1:7">
      <c r="A10" s="138"/>
      <c r="B10" s="139" t="s">
        <v>75</v>
      </c>
      <c r="C10" s="293"/>
      <c r="D10" s="138"/>
      <c r="E10" s="293"/>
      <c r="F10" s="138"/>
      <c r="G10" s="294"/>
    </row>
    <row r="11" spans="1:7">
      <c r="A11" s="138"/>
      <c r="B11" s="138" t="s">
        <v>76</v>
      </c>
      <c r="C11" s="295">
        <v>14.6</v>
      </c>
      <c r="D11" s="138"/>
      <c r="E11" s="295">
        <v>14.4</v>
      </c>
      <c r="F11" s="138"/>
      <c r="G11" s="295">
        <v>15.3</v>
      </c>
    </row>
    <row r="12" spans="1:7">
      <c r="A12" s="138"/>
      <c r="B12" s="131" t="s">
        <v>130</v>
      </c>
      <c r="C12" s="326">
        <v>0.17100000000000001</v>
      </c>
      <c r="D12" s="131"/>
      <c r="E12" s="326">
        <v>0.157</v>
      </c>
      <c r="F12" s="327"/>
      <c r="G12" s="326">
        <v>0.161</v>
      </c>
    </row>
    <row r="13" spans="1:7">
      <c r="A13" s="138"/>
      <c r="B13" s="131" t="s">
        <v>165</v>
      </c>
      <c r="C13" s="326">
        <v>9.5000000000000001E-2</v>
      </c>
      <c r="D13" s="131"/>
      <c r="E13" s="326">
        <v>8.5999999999999993E-2</v>
      </c>
      <c r="F13" s="327"/>
      <c r="G13" s="326">
        <v>7.0999999999999994E-2</v>
      </c>
    </row>
    <row r="14" spans="1:7">
      <c r="A14" s="138"/>
      <c r="B14" s="131" t="s">
        <v>100</v>
      </c>
      <c r="C14" s="326">
        <v>7.0000000000000001E-3</v>
      </c>
      <c r="D14" s="131"/>
      <c r="E14" s="326">
        <v>7.0000000000000001E-3</v>
      </c>
      <c r="F14" s="327"/>
      <c r="G14" s="326">
        <v>8.9999999999999993E-3</v>
      </c>
    </row>
    <row r="15" spans="1:7" ht="15.75">
      <c r="A15" s="138"/>
      <c r="B15" s="131" t="s">
        <v>182</v>
      </c>
      <c r="C15" s="326">
        <v>9.5000000000000001E-2</v>
      </c>
      <c r="D15" s="131"/>
      <c r="E15" s="326">
        <v>0.112</v>
      </c>
      <c r="F15" s="327"/>
      <c r="G15" s="328">
        <v>0</v>
      </c>
    </row>
    <row r="16" spans="1:7" ht="15.75">
      <c r="A16" s="138"/>
      <c r="B16" s="131" t="s">
        <v>183</v>
      </c>
      <c r="C16" s="329">
        <v>5.6000000000000001E-2</v>
      </c>
      <c r="D16" s="131"/>
      <c r="E16" s="329">
        <v>2.8000000000000001E-2</v>
      </c>
      <c r="F16" s="327"/>
      <c r="G16" s="330">
        <v>0</v>
      </c>
    </row>
    <row r="17" spans="1:7" ht="15.75">
      <c r="A17" s="138"/>
      <c r="B17" s="131" t="s">
        <v>184</v>
      </c>
      <c r="C17" s="331">
        <v>1E-3</v>
      </c>
      <c r="D17" s="131"/>
      <c r="E17" s="331">
        <v>2E-3</v>
      </c>
      <c r="F17" s="327"/>
      <c r="G17" s="332">
        <v>0</v>
      </c>
    </row>
    <row r="18" spans="1:7">
      <c r="A18" s="138"/>
      <c r="B18" s="131" t="s">
        <v>101</v>
      </c>
      <c r="C18" s="333">
        <f>SUM(C12:C17)</f>
        <v>0.42499999999999999</v>
      </c>
      <c r="D18" s="334"/>
      <c r="E18" s="333">
        <f>SUM(E12:E17)</f>
        <v>0.39200000000000002</v>
      </c>
      <c r="F18" s="334"/>
      <c r="G18" s="333">
        <f>SUM(G12:G17)</f>
        <v>0.24099999999999999</v>
      </c>
    </row>
    <row r="19" spans="1:7" ht="8.25" customHeight="1">
      <c r="A19" s="138"/>
      <c r="B19" s="131"/>
      <c r="C19" s="335"/>
      <c r="D19" s="131"/>
      <c r="E19" s="335"/>
      <c r="F19" s="336"/>
      <c r="G19" s="335"/>
    </row>
    <row r="20" spans="1:7">
      <c r="A20" s="138"/>
      <c r="B20" s="337" t="s">
        <v>106</v>
      </c>
      <c r="C20" s="338"/>
      <c r="D20" s="131"/>
      <c r="E20" s="338"/>
      <c r="F20" s="131"/>
      <c r="G20" s="338"/>
    </row>
    <row r="21" spans="1:7" ht="15.75">
      <c r="A21" s="138"/>
      <c r="B21" s="131" t="s">
        <v>193</v>
      </c>
      <c r="C21" s="339">
        <v>338463</v>
      </c>
      <c r="D21" s="131"/>
      <c r="E21" s="339">
        <v>332410</v>
      </c>
      <c r="F21" s="340"/>
      <c r="G21" s="339">
        <v>452178</v>
      </c>
    </row>
    <row r="22" spans="1:7" ht="9" customHeight="1">
      <c r="A22" s="271"/>
      <c r="B22" s="131"/>
      <c r="C22" s="338"/>
      <c r="D22" s="131"/>
      <c r="E22" s="338"/>
      <c r="F22" s="131"/>
      <c r="G22" s="338"/>
    </row>
    <row r="23" spans="1:7">
      <c r="A23" s="271"/>
      <c r="B23" s="341" t="s">
        <v>77</v>
      </c>
      <c r="C23" s="338"/>
      <c r="D23" s="131"/>
      <c r="E23" s="338"/>
      <c r="F23" s="131"/>
      <c r="G23" s="338"/>
    </row>
    <row r="24" spans="1:7">
      <c r="A24" s="138"/>
      <c r="B24" s="337" t="s">
        <v>107</v>
      </c>
      <c r="C24" s="333"/>
      <c r="D24" s="131"/>
      <c r="E24" s="333"/>
      <c r="F24" s="340"/>
      <c r="G24" s="333"/>
    </row>
    <row r="25" spans="1:7">
      <c r="A25" s="138"/>
      <c r="B25" s="131" t="s">
        <v>108</v>
      </c>
      <c r="C25" s="342">
        <v>6.84</v>
      </c>
      <c r="D25" s="131"/>
      <c r="E25" s="342">
        <v>7.06</v>
      </c>
      <c r="F25" s="340"/>
      <c r="G25" s="342">
        <v>8.56</v>
      </c>
    </row>
    <row r="26" spans="1:7">
      <c r="A26" s="138"/>
      <c r="B26" s="131" t="s">
        <v>78</v>
      </c>
      <c r="C26" s="52">
        <v>74.7</v>
      </c>
      <c r="D26" s="11"/>
      <c r="E26" s="52">
        <v>76.39</v>
      </c>
      <c r="F26" s="11"/>
      <c r="G26" s="52">
        <v>93.7</v>
      </c>
    </row>
    <row r="27" spans="1:7">
      <c r="A27" s="138"/>
      <c r="B27" s="131" t="s">
        <v>194</v>
      </c>
      <c r="C27" s="326">
        <v>0.14000000000000001</v>
      </c>
      <c r="D27" s="327"/>
      <c r="E27" s="326">
        <v>0.13600000000000001</v>
      </c>
      <c r="F27" s="327"/>
      <c r="G27" s="326">
        <v>0.14899999999999999</v>
      </c>
    </row>
    <row r="28" spans="1:7">
      <c r="A28" s="138"/>
      <c r="B28" s="131" t="s">
        <v>196</v>
      </c>
      <c r="C28" s="326">
        <v>2.7E-2</v>
      </c>
      <c r="D28" s="327"/>
      <c r="E28" s="326">
        <v>2.5999999999999999E-2</v>
      </c>
      <c r="F28" s="327"/>
      <c r="G28" s="326">
        <v>0.02</v>
      </c>
    </row>
    <row r="29" spans="1:7">
      <c r="A29" s="138"/>
      <c r="B29" s="131" t="s">
        <v>195</v>
      </c>
      <c r="C29" s="331">
        <v>8.9999999999999993E-3</v>
      </c>
      <c r="D29" s="327"/>
      <c r="E29" s="331">
        <v>0.01</v>
      </c>
      <c r="F29" s="327"/>
      <c r="G29" s="331">
        <v>0.01</v>
      </c>
    </row>
    <row r="30" spans="1:7">
      <c r="A30" s="138"/>
      <c r="B30" s="131" t="s">
        <v>101</v>
      </c>
      <c r="C30" s="333">
        <f>SUM(C27:C29)</f>
        <v>0.17600000000000002</v>
      </c>
      <c r="D30" s="131"/>
      <c r="E30" s="333">
        <f>SUM(E27:E29)</f>
        <v>0.17200000000000001</v>
      </c>
      <c r="F30" s="131"/>
      <c r="G30" s="333">
        <f>SUM(G27:G29)</f>
        <v>0.17899999999999999</v>
      </c>
    </row>
    <row r="31" spans="1:7">
      <c r="A31" s="138"/>
      <c r="B31" s="131" t="s">
        <v>166</v>
      </c>
      <c r="C31" s="331">
        <v>0.34899999999999998</v>
      </c>
      <c r="D31" s="327"/>
      <c r="E31" s="331">
        <v>0.34200000000000003</v>
      </c>
      <c r="F31" s="327"/>
      <c r="G31" s="331">
        <v>0.31900000000000001</v>
      </c>
    </row>
    <row r="32" spans="1:7" ht="15.75">
      <c r="A32" s="138"/>
      <c r="B32" s="131" t="s">
        <v>192</v>
      </c>
      <c r="C32" s="333">
        <f>C30+C31</f>
        <v>0.52500000000000002</v>
      </c>
      <c r="D32" s="131"/>
      <c r="E32" s="333">
        <f>E30+E31</f>
        <v>0.51400000000000001</v>
      </c>
      <c r="F32" s="131"/>
      <c r="G32" s="333">
        <f>SUM(G30:G31)</f>
        <v>0.498</v>
      </c>
    </row>
    <row r="33" spans="1:7" ht="6.75" customHeight="1">
      <c r="A33" s="138"/>
      <c r="B33" s="131"/>
      <c r="C33" s="338"/>
      <c r="D33" s="131"/>
      <c r="E33" s="338"/>
      <c r="F33" s="131"/>
      <c r="G33" s="338"/>
    </row>
    <row r="34" spans="1:7">
      <c r="A34" s="138"/>
      <c r="B34" s="337" t="s">
        <v>109</v>
      </c>
      <c r="C34" s="338"/>
      <c r="D34" s="131"/>
      <c r="E34" s="338"/>
      <c r="F34" s="340"/>
      <c r="G34" s="338"/>
    </row>
    <row r="35" spans="1:7">
      <c r="A35" s="138"/>
      <c r="B35" s="131" t="s">
        <v>79</v>
      </c>
      <c r="C35" s="339">
        <v>507647</v>
      </c>
      <c r="D35" s="131"/>
      <c r="E35" s="339">
        <v>492836</v>
      </c>
      <c r="F35" s="131"/>
      <c r="G35" s="339">
        <v>525857</v>
      </c>
    </row>
    <row r="36" spans="1:7">
      <c r="A36" s="138"/>
      <c r="B36" s="131" t="s">
        <v>80</v>
      </c>
      <c r="C36" s="343">
        <v>4.8</v>
      </c>
      <c r="D36" s="344"/>
      <c r="E36" s="343">
        <v>4.8</v>
      </c>
      <c r="F36" s="344"/>
      <c r="G36" s="343">
        <v>5.7</v>
      </c>
    </row>
    <row r="37" spans="1:7">
      <c r="A37" s="138"/>
      <c r="B37" s="131" t="s">
        <v>102</v>
      </c>
      <c r="C37" s="333">
        <v>0.66800000000000004</v>
      </c>
      <c r="D37" s="344"/>
      <c r="E37" s="333">
        <v>0.65100000000000002</v>
      </c>
      <c r="F37" s="344"/>
      <c r="G37" s="333">
        <v>0.625</v>
      </c>
    </row>
    <row r="38" spans="1:7" ht="7.5" customHeight="1">
      <c r="A38" s="138"/>
      <c r="B38" s="131"/>
      <c r="C38" s="338"/>
      <c r="D38" s="131"/>
      <c r="E38" s="338"/>
      <c r="F38" s="345"/>
      <c r="G38" s="338"/>
    </row>
    <row r="39" spans="1:7">
      <c r="A39" s="292"/>
      <c r="B39" s="341" t="s">
        <v>131</v>
      </c>
      <c r="C39" s="338"/>
      <c r="D39" s="131"/>
      <c r="E39" s="338"/>
      <c r="F39" s="345"/>
      <c r="G39" s="338"/>
    </row>
    <row r="40" spans="1:7">
      <c r="A40" s="138"/>
      <c r="B40" s="337" t="s">
        <v>110</v>
      </c>
      <c r="C40" s="338"/>
      <c r="D40" s="131"/>
      <c r="E40" s="338"/>
      <c r="F40" s="345"/>
      <c r="G40" s="338"/>
    </row>
    <row r="41" spans="1:7">
      <c r="A41" s="138"/>
      <c r="B41" s="131" t="s">
        <v>104</v>
      </c>
      <c r="C41" s="346">
        <v>5040.7569999999996</v>
      </c>
      <c r="D41" s="131"/>
      <c r="E41" s="346">
        <v>5465.1870000000008</v>
      </c>
      <c r="F41" s="345"/>
      <c r="G41" s="346">
        <v>5968</v>
      </c>
    </row>
    <row r="42" spans="1:7">
      <c r="A42" s="138"/>
      <c r="B42" s="131"/>
      <c r="C42" s="338"/>
      <c r="D42" s="131"/>
      <c r="E42" s="338"/>
      <c r="F42" s="345"/>
      <c r="G42" s="338"/>
    </row>
    <row r="43" spans="1:7">
      <c r="A43" s="138"/>
      <c r="B43" s="337" t="s">
        <v>111</v>
      </c>
      <c r="C43" s="338"/>
      <c r="D43" s="131"/>
      <c r="E43" s="338"/>
      <c r="F43" s="345"/>
      <c r="G43" s="338"/>
    </row>
    <row r="44" spans="1:7">
      <c r="A44" s="138"/>
      <c r="B44" s="131" t="s">
        <v>97</v>
      </c>
      <c r="C44" s="347">
        <v>112004</v>
      </c>
      <c r="D44" s="131"/>
      <c r="E44" s="347">
        <v>92133</v>
      </c>
      <c r="F44" s="345"/>
      <c r="G44" s="347">
        <v>101470</v>
      </c>
    </row>
    <row r="45" spans="1:7">
      <c r="A45" s="138"/>
      <c r="B45" s="131"/>
      <c r="C45" s="338"/>
      <c r="D45" s="131"/>
      <c r="E45" s="338"/>
      <c r="F45" s="345"/>
      <c r="G45" s="338"/>
    </row>
    <row r="46" spans="1:7">
      <c r="A46" s="138"/>
      <c r="B46" s="337" t="s">
        <v>197</v>
      </c>
      <c r="C46" s="338"/>
      <c r="D46" s="131"/>
      <c r="E46" s="338"/>
      <c r="F46" s="345"/>
      <c r="G46" s="338"/>
    </row>
    <row r="47" spans="1:7" ht="15.75">
      <c r="A47" s="138"/>
      <c r="B47" s="131" t="s">
        <v>191</v>
      </c>
      <c r="C47" s="338">
        <v>379</v>
      </c>
      <c r="D47" s="131"/>
      <c r="E47" s="338">
        <v>461</v>
      </c>
      <c r="F47" s="345"/>
      <c r="G47" s="338">
        <v>420</v>
      </c>
    </row>
    <row r="48" spans="1:7" ht="7.5" customHeight="1">
      <c r="A48" s="138"/>
      <c r="B48" s="131"/>
      <c r="C48" s="338"/>
      <c r="D48" s="131"/>
      <c r="E48" s="338"/>
      <c r="F48" s="345"/>
      <c r="G48" s="338"/>
    </row>
    <row r="49" spans="1:7">
      <c r="A49" s="291" t="s">
        <v>137</v>
      </c>
      <c r="B49" s="131"/>
      <c r="C49" s="348"/>
      <c r="D49" s="131"/>
      <c r="E49" s="348"/>
      <c r="F49" s="345"/>
      <c r="G49" s="348"/>
    </row>
    <row r="50" spans="1:7">
      <c r="A50" s="292"/>
      <c r="B50" s="337" t="s">
        <v>81</v>
      </c>
      <c r="C50" s="357"/>
      <c r="D50" s="131"/>
      <c r="E50" s="348"/>
      <c r="F50" s="345"/>
      <c r="G50" s="348"/>
    </row>
    <row r="51" spans="1:7">
      <c r="A51" s="292"/>
      <c r="B51" s="349" t="s">
        <v>167</v>
      </c>
      <c r="C51" s="357">
        <v>17</v>
      </c>
      <c r="D51" s="131"/>
      <c r="E51" s="348">
        <v>25</v>
      </c>
      <c r="F51" s="345"/>
      <c r="G51" s="348">
        <v>10</v>
      </c>
    </row>
    <row r="52" spans="1:7">
      <c r="A52" s="292"/>
      <c r="B52" s="349" t="s">
        <v>98</v>
      </c>
      <c r="C52" s="357">
        <v>11</v>
      </c>
      <c r="D52" s="131"/>
      <c r="E52" s="348">
        <v>24</v>
      </c>
      <c r="F52" s="345"/>
      <c r="G52" s="348">
        <v>8</v>
      </c>
    </row>
    <row r="53" spans="1:7" ht="6.75" customHeight="1">
      <c r="A53" s="138"/>
      <c r="B53" s="110"/>
      <c r="C53" s="358"/>
      <c r="D53" s="351"/>
      <c r="E53" s="350"/>
      <c r="F53" s="351"/>
      <c r="G53" s="350"/>
    </row>
    <row r="54" spans="1:7">
      <c r="A54" s="292"/>
      <c r="B54" s="337" t="s">
        <v>82</v>
      </c>
      <c r="C54" s="357"/>
      <c r="D54" s="131"/>
      <c r="E54" s="348"/>
      <c r="F54" s="345"/>
      <c r="G54" s="348"/>
    </row>
    <row r="55" spans="1:7" ht="15.75">
      <c r="A55" s="292"/>
      <c r="B55" s="349" t="s">
        <v>190</v>
      </c>
      <c r="C55" s="357">
        <v>42</v>
      </c>
      <c r="D55" s="131"/>
      <c r="E55" s="348">
        <v>83</v>
      </c>
      <c r="F55" s="345"/>
      <c r="G55" s="348">
        <v>47</v>
      </c>
    </row>
    <row r="56" spans="1:7" ht="15.75">
      <c r="A56" s="292"/>
      <c r="B56" s="349" t="s">
        <v>189</v>
      </c>
      <c r="C56" s="357">
        <v>16</v>
      </c>
      <c r="D56" s="131"/>
      <c r="E56" s="348">
        <v>31</v>
      </c>
      <c r="F56" s="345"/>
      <c r="G56" s="348">
        <v>14</v>
      </c>
    </row>
    <row r="57" spans="1:7" ht="6.75" customHeight="1">
      <c r="A57" s="138"/>
      <c r="B57" s="110"/>
      <c r="C57" s="358"/>
      <c r="D57" s="351"/>
      <c r="E57" s="350"/>
      <c r="F57" s="351"/>
      <c r="G57" s="350"/>
    </row>
    <row r="58" spans="1:7">
      <c r="A58" s="292"/>
      <c r="B58" s="337" t="s">
        <v>83</v>
      </c>
      <c r="C58" s="357"/>
      <c r="D58" s="131"/>
      <c r="E58" s="348"/>
      <c r="F58" s="345"/>
      <c r="G58" s="348"/>
    </row>
    <row r="59" spans="1:7" ht="15.75">
      <c r="A59" s="292"/>
      <c r="B59" s="349" t="s">
        <v>188</v>
      </c>
      <c r="C59" s="358">
        <v>2890</v>
      </c>
      <c r="D59" s="351"/>
      <c r="E59" s="350">
        <v>2897</v>
      </c>
      <c r="F59" s="351"/>
      <c r="G59" s="350">
        <v>2852</v>
      </c>
    </row>
    <row r="60" spans="1:7" ht="15.75">
      <c r="A60" s="292"/>
      <c r="B60" s="349" t="s">
        <v>187</v>
      </c>
      <c r="C60" s="350">
        <v>910</v>
      </c>
      <c r="D60" s="351"/>
      <c r="E60" s="350">
        <v>900</v>
      </c>
      <c r="F60" s="351"/>
      <c r="G60" s="350">
        <v>847</v>
      </c>
    </row>
    <row r="61" spans="1:7" ht="7.5" customHeight="1">
      <c r="A61" s="138"/>
      <c r="B61" s="110"/>
      <c r="C61" s="338"/>
      <c r="D61" s="131"/>
      <c r="E61" s="338"/>
      <c r="F61" s="131"/>
      <c r="G61" s="338"/>
    </row>
    <row r="62" spans="1:7">
      <c r="A62" s="291" t="s">
        <v>61</v>
      </c>
      <c r="B62" s="110"/>
      <c r="C62" s="338"/>
      <c r="D62" s="131"/>
      <c r="E62" s="338"/>
      <c r="F62" s="131"/>
      <c r="G62" s="338"/>
    </row>
    <row r="63" spans="1:7">
      <c r="A63" s="271"/>
      <c r="B63" s="131" t="s">
        <v>198</v>
      </c>
      <c r="C63" s="359">
        <v>306</v>
      </c>
      <c r="D63" s="131"/>
      <c r="E63" s="338">
        <v>298</v>
      </c>
      <c r="F63" s="131"/>
      <c r="G63" s="338">
        <v>226</v>
      </c>
    </row>
    <row r="64" spans="1:7">
      <c r="A64" s="271"/>
      <c r="B64" s="131" t="s">
        <v>159</v>
      </c>
      <c r="C64" s="360">
        <v>138</v>
      </c>
      <c r="D64" s="131"/>
      <c r="E64" s="346">
        <v>124</v>
      </c>
      <c r="F64" s="131"/>
      <c r="G64" s="346">
        <v>105</v>
      </c>
    </row>
    <row r="65" spans="1:7" ht="7.5" customHeight="1">
      <c r="A65" s="138"/>
      <c r="B65" s="110"/>
      <c r="C65" s="338"/>
      <c r="D65" s="131"/>
      <c r="E65" s="338"/>
      <c r="F65" s="131"/>
      <c r="G65" s="338"/>
    </row>
    <row r="66" spans="1:7">
      <c r="A66" s="291" t="s">
        <v>84</v>
      </c>
      <c r="B66" s="131"/>
      <c r="C66" s="348"/>
      <c r="D66" s="131"/>
      <c r="E66" s="348"/>
      <c r="F66" s="131"/>
      <c r="G66" s="348"/>
    </row>
    <row r="67" spans="1:7" ht="15.75">
      <c r="A67" s="138"/>
      <c r="B67" s="131" t="s">
        <v>186</v>
      </c>
      <c r="C67" s="346">
        <v>47</v>
      </c>
      <c r="D67" s="132"/>
      <c r="E67" s="346">
        <v>136</v>
      </c>
      <c r="F67" s="132"/>
      <c r="G67" s="346">
        <v>22</v>
      </c>
    </row>
    <row r="68" spans="1:7" ht="15.75">
      <c r="A68" s="138"/>
      <c r="B68" s="131" t="s">
        <v>185</v>
      </c>
      <c r="C68" s="346">
        <v>777</v>
      </c>
      <c r="D68" s="132"/>
      <c r="E68" s="346">
        <v>777</v>
      </c>
      <c r="F68" s="132"/>
      <c r="G68" s="346">
        <v>783</v>
      </c>
    </row>
    <row r="69" spans="1:7">
      <c r="B69" s="110"/>
      <c r="C69" s="111"/>
      <c r="D69" s="131"/>
      <c r="E69" s="111"/>
      <c r="F69" s="131"/>
      <c r="G69" s="131"/>
    </row>
    <row r="70" spans="1:7">
      <c r="A70" s="102"/>
      <c r="B70" s="102"/>
      <c r="C70" s="112"/>
      <c r="D70" s="131"/>
      <c r="E70" s="112"/>
      <c r="F70" s="131"/>
      <c r="G70" s="110"/>
    </row>
    <row r="71" spans="1:7">
      <c r="A71" s="102"/>
      <c r="B71" s="102"/>
      <c r="D71" s="131"/>
      <c r="E71" s="131"/>
      <c r="F71" s="131"/>
      <c r="G71" s="132"/>
    </row>
    <row r="72" spans="1:7">
      <c r="A72" s="102"/>
      <c r="B72" s="102"/>
      <c r="D72" s="131"/>
      <c r="E72" s="131"/>
      <c r="F72" s="131"/>
      <c r="G72" s="132"/>
    </row>
    <row r="73" spans="1:7">
      <c r="A73" s="102"/>
      <c r="B73" s="102"/>
      <c r="D73" s="131"/>
      <c r="E73" s="131"/>
      <c r="F73" s="131"/>
      <c r="G73" s="132"/>
    </row>
    <row r="74" spans="1:7">
      <c r="B74" s="131"/>
      <c r="D74" s="131"/>
      <c r="E74" s="131"/>
      <c r="F74" s="131"/>
      <c r="G74" s="131"/>
    </row>
    <row r="75" spans="1:7">
      <c r="B75" s="131"/>
      <c r="D75" s="131"/>
      <c r="E75" s="131"/>
      <c r="F75" s="131"/>
      <c r="G75" s="131"/>
    </row>
    <row r="76" spans="1:7">
      <c r="A76" s="102"/>
      <c r="B76" s="102"/>
      <c r="D76" s="131"/>
      <c r="E76" s="131"/>
      <c r="F76" s="131"/>
      <c r="G76" s="131"/>
    </row>
    <row r="77" spans="1:7">
      <c r="A77" s="102"/>
      <c r="B77" s="102"/>
      <c r="D77" s="131"/>
      <c r="E77" s="131"/>
      <c r="F77" s="131"/>
      <c r="G77" s="131"/>
    </row>
    <row r="78" spans="1:7">
      <c r="A78" s="102"/>
      <c r="B78" s="102"/>
    </row>
    <row r="79" spans="1:7">
      <c r="A79" s="102"/>
      <c r="B79" s="102"/>
    </row>
    <row r="80" spans="1:7">
      <c r="A80" s="102"/>
      <c r="B80" s="102"/>
    </row>
  </sheetData>
  <mergeCells count="4">
    <mergeCell ref="A1:G1"/>
    <mergeCell ref="A2:G2"/>
    <mergeCell ref="A3:G3"/>
    <mergeCell ref="C5:G5"/>
  </mergeCells>
  <pageMargins left="0.7" right="0.7" top="0.75" bottom="0.75" header="0.3" footer="0.3"/>
  <pageSetup scale="6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Income Statement</vt:lpstr>
      <vt:lpstr>Detailed Revenue</vt:lpstr>
      <vt:lpstr>Balance Sheet</vt:lpstr>
      <vt:lpstr>Non-GAAP Net Inc</vt:lpstr>
      <vt:lpstr>Non-GAAP Op Inc</vt:lpstr>
      <vt:lpstr>Non-GAAP Op Exp</vt:lpstr>
      <vt:lpstr>Variance Impact</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'Variance Impact'!Print_Area</vt:lpstr>
      <vt:lpstr>'Non-GAAP Net Inc'!Print_Titles</vt:lpstr>
      <vt:lpstr>'Non-GAAP Op Exp'!Print_Titles</vt:lpstr>
      <vt:lpstr>'Non-GAAP Op Inc'!Print_Titles</vt:lpstr>
      <vt:lpstr>'Variance Impact'!Print_Titles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Neil Stratton</cp:lastModifiedBy>
  <cp:lastPrinted>2017-04-25T18:20:22Z</cp:lastPrinted>
  <dcterms:created xsi:type="dcterms:W3CDTF">2013-03-25T17:15:27Z</dcterms:created>
  <dcterms:modified xsi:type="dcterms:W3CDTF">2017-04-26T01:04:04Z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