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autoCompressPictures="0"/>
  <bookViews>
    <workbookView xWindow="0" yWindow="0" windowWidth="20736" windowHeight="11100" tabRatio="768"/>
  </bookViews>
  <sheets>
    <sheet name="Income Statement" sheetId="1" r:id="rId1"/>
    <sheet name="Detailed Revenue" sheetId="2" r:id="rId2"/>
    <sheet name="Balance Sheet" sheetId="3" r:id="rId3"/>
    <sheet name="Non-GAAP Net Inc" sheetId="4" r:id="rId4"/>
    <sheet name="Non-GAAP Op Inc" sheetId="5" r:id="rId5"/>
    <sheet name="Non-GAAP Op Exp" sheetId="6" r:id="rId6"/>
    <sheet name="Operating Stats" sheetId="7" r:id="rId7"/>
  </sheets>
  <definedNames>
    <definedName name="_xlnm.Print_Area" localSheetId="3">'Non-GAAP Net Inc'!$A$1:$H$47</definedName>
    <definedName name="_xlnm.Print_Area" localSheetId="6">'Operating Stats'!$A$1:$G$72</definedName>
  </definedNames>
  <calcPr calcId="162913"/>
</workbook>
</file>

<file path=xl/calcChain.xml><?xml version="1.0" encoding="utf-8"?>
<calcChain xmlns="http://schemas.openxmlformats.org/spreadsheetml/2006/main">
  <c r="F48" i="3" l="1"/>
  <c r="F50" i="3" s="1"/>
  <c r="D48" i="3"/>
  <c r="D50" i="3" s="1"/>
  <c r="G29" i="7" l="1"/>
  <c r="G31" i="7"/>
  <c r="E29" i="7"/>
  <c r="E31" i="7"/>
  <c r="C29" i="7"/>
  <c r="C31" i="7"/>
  <c r="G18" i="7"/>
  <c r="E18" i="7"/>
  <c r="C18" i="7"/>
  <c r="H18" i="6"/>
  <c r="H19" i="6" s="1"/>
  <c r="F18" i="6"/>
  <c r="F19" i="6" s="1"/>
  <c r="D18" i="6"/>
  <c r="D19" i="6" s="1"/>
  <c r="H18" i="5"/>
  <c r="H19" i="5" s="1"/>
  <c r="G14" i="1"/>
  <c r="G19" i="1" s="1"/>
  <c r="F18" i="5"/>
  <c r="F19" i="5" s="1"/>
  <c r="E14" i="1"/>
  <c r="E19" i="1" s="1"/>
  <c r="D18" i="5"/>
  <c r="D19" i="5" s="1"/>
  <c r="C14" i="1"/>
  <c r="C19" i="1" s="1"/>
  <c r="H21" i="4"/>
  <c r="H24" i="4"/>
  <c r="H25" i="4" s="1"/>
  <c r="F21" i="4"/>
  <c r="F24" i="4" s="1"/>
  <c r="D21" i="4"/>
  <c r="D24" i="4" s="1"/>
  <c r="F33" i="3"/>
  <c r="F38" i="3" s="1"/>
  <c r="F51" i="3" s="1"/>
  <c r="D33" i="3"/>
  <c r="D38" i="3" s="1"/>
  <c r="D51" i="3" s="1"/>
  <c r="F15" i="3"/>
  <c r="F21" i="3" s="1"/>
  <c r="D15" i="3"/>
  <c r="D21" i="3" s="1"/>
  <c r="I35" i="2"/>
  <c r="I30" i="2"/>
  <c r="I24" i="2"/>
  <c r="I26" i="2" s="1"/>
  <c r="I19" i="2"/>
  <c r="I14" i="2"/>
  <c r="G35" i="2"/>
  <c r="G30" i="2"/>
  <c r="G24" i="2"/>
  <c r="G19" i="2"/>
  <c r="G14" i="2"/>
  <c r="E35" i="2"/>
  <c r="E30" i="2"/>
  <c r="E24" i="2"/>
  <c r="E19" i="2"/>
  <c r="E14" i="2"/>
  <c r="G32" i="1"/>
  <c r="E32" i="1"/>
  <c r="C32" i="1"/>
  <c r="D25" i="4" l="1"/>
  <c r="D29" i="4" s="1"/>
  <c r="D28" i="4"/>
  <c r="F28" i="4"/>
  <c r="F29" i="4" s="1"/>
  <c r="F25" i="4"/>
  <c r="H28" i="4"/>
  <c r="H29" i="4" s="1"/>
  <c r="G26" i="2"/>
  <c r="G38" i="2" s="1"/>
  <c r="I38" i="2"/>
  <c r="E26" i="2"/>
  <c r="E38" i="2" s="1"/>
  <c r="G33" i="1"/>
  <c r="G39" i="1" s="1"/>
  <c r="G42" i="1" s="1"/>
  <c r="G45" i="1" s="1"/>
  <c r="H21" i="5"/>
  <c r="H23" i="5" s="1"/>
  <c r="F21" i="5"/>
  <c r="E33" i="1"/>
  <c r="E39" i="1" s="1"/>
  <c r="E42" i="1" s="1"/>
  <c r="C33" i="1"/>
  <c r="C39" i="1" s="1"/>
  <c r="C42" i="1" s="1"/>
  <c r="D21" i="5"/>
  <c r="H25" i="5" l="1"/>
  <c r="G46" i="1"/>
  <c r="D25" i="5"/>
  <c r="D23" i="5"/>
  <c r="E45" i="1"/>
  <c r="E46" i="1"/>
  <c r="C45" i="1"/>
  <c r="C46" i="1"/>
  <c r="F25" i="5"/>
  <c r="F23" i="5"/>
</calcChain>
</file>

<file path=xl/sharedStrings.xml><?xml version="1.0" encoding="utf-8"?>
<sst xmlns="http://schemas.openxmlformats.org/spreadsheetml/2006/main" count="269" uniqueCount="218">
  <si>
    <t>Nasdaq, Inc.</t>
  </si>
  <si>
    <t>(in millions, except per share amounts)</t>
  </si>
  <si>
    <t>(unaudited)</t>
  </si>
  <si>
    <t>Three Months Ended</t>
  </si>
  <si>
    <t>Revenues:</t>
  </si>
  <si>
    <t>Market Services</t>
  </si>
  <si>
    <t>Transaction-based expenses:</t>
  </si>
  <si>
    <t>Transaction rebates</t>
  </si>
  <si>
    <t>Brokerage, clearance and exchange fees</t>
  </si>
  <si>
    <t>Total Market Services revenues less transaction-based expenses</t>
  </si>
  <si>
    <t>Corporate Services</t>
  </si>
  <si>
    <t>Information Services</t>
  </si>
  <si>
    <t>Market Technology</t>
  </si>
  <si>
    <t>Other Revenues</t>
  </si>
  <si>
    <t xml:space="preserve">   </t>
  </si>
  <si>
    <t>Revenues less transaction-based expenses</t>
  </si>
  <si>
    <t>Operating Expenses:</t>
  </si>
  <si>
    <t>Compensation and benefits</t>
  </si>
  <si>
    <t>Professional and contract services</t>
  </si>
  <si>
    <t>Computer operations and data communications</t>
  </si>
  <si>
    <t>Occupancy</t>
  </si>
  <si>
    <t>General, administrative and other</t>
  </si>
  <si>
    <t>Marketing and advertising</t>
  </si>
  <si>
    <t>Depreciation and amortization</t>
  </si>
  <si>
    <t>Regulatory</t>
  </si>
  <si>
    <t>Merger and strategic initiatives</t>
  </si>
  <si>
    <t>Restructuring charges</t>
  </si>
  <si>
    <t>Total operating expenses</t>
  </si>
  <si>
    <t>Operating income</t>
  </si>
  <si>
    <t>Interest income</t>
  </si>
  <si>
    <t>Interest expense</t>
  </si>
  <si>
    <t>Other income</t>
  </si>
  <si>
    <t>Net income from unconsolidated investees</t>
  </si>
  <si>
    <t>Income before income taxes</t>
  </si>
  <si>
    <t>Income tax provision</t>
  </si>
  <si>
    <t>Net income attributable to Nasdaq</t>
  </si>
  <si>
    <t>Per share information:</t>
  </si>
  <si>
    <t>Basic earnings per share</t>
  </si>
  <si>
    <t>Diluted earnings per share</t>
  </si>
  <si>
    <t>Cash dividends declared per common share</t>
  </si>
  <si>
    <t>Weighted-average common shares outstanding</t>
  </si>
  <si>
    <t>for earnings per share:</t>
  </si>
  <si>
    <t>Basic</t>
  </si>
  <si>
    <t>Diluted</t>
  </si>
  <si>
    <t>Revenue Detail</t>
  </si>
  <si>
    <t>(in millions)</t>
  </si>
  <si>
    <t xml:space="preserve"> Three Months Ended</t>
  </si>
  <si>
    <t xml:space="preserve">  MARKET SERVICES REVENUES</t>
  </si>
  <si>
    <t>Equity Derivative Trading and Clearing Revenues</t>
  </si>
  <si>
    <t>Total net equity derivative trading and clearing revenues</t>
  </si>
  <si>
    <t>Cash Equity Trading Revenues</t>
  </si>
  <si>
    <t>Total net cash equity trading revenues</t>
  </si>
  <si>
    <t>Fixed Income and Commodities Trading and Clearing Revenues</t>
  </si>
  <si>
    <t>Total net fixed income and commodities trading and clearing revenues</t>
  </si>
  <si>
    <t>Trade Management Services Revenues</t>
  </si>
  <si>
    <t>Total Net Market Services revenues</t>
  </si>
  <si>
    <t xml:space="preserve">  CORPORATE SERVICES REVENUES</t>
  </si>
  <si>
    <t>Listings Services revenues</t>
  </si>
  <si>
    <t>Corporate Solutions revenues</t>
  </si>
  <si>
    <t>Total Corporate Services revenue</t>
  </si>
  <si>
    <t xml:space="preserve">  INFORMATION SERVICES REVENUES</t>
  </si>
  <si>
    <t>Market Data revenues</t>
  </si>
  <si>
    <t>Index revenues</t>
  </si>
  <si>
    <t>Investment Data &amp; Analytics revenues</t>
  </si>
  <si>
    <t>Total Information Services revenues</t>
  </si>
  <si>
    <t xml:space="preserve">  MARKET TECHNOLOGY REVENUES</t>
  </si>
  <si>
    <t xml:space="preserve">  OTHER REVENUES</t>
  </si>
  <si>
    <t>Condensed Consolidated Balance Sheets</t>
  </si>
  <si>
    <t>Assets</t>
  </si>
  <si>
    <t>Current assets:</t>
  </si>
  <si>
    <t>Cash and cash equivalents</t>
  </si>
  <si>
    <t>Restricted cash</t>
  </si>
  <si>
    <t>Receivables, net</t>
  </si>
  <si>
    <t>Default funds and margin deposits</t>
  </si>
  <si>
    <t>Other current assets</t>
  </si>
  <si>
    <t>Total current assets</t>
  </si>
  <si>
    <t>Property and equipment, net</t>
  </si>
  <si>
    <t>Goodwill</t>
  </si>
  <si>
    <t>Intangible assets, net</t>
  </si>
  <si>
    <t>Operating lease assets</t>
  </si>
  <si>
    <t>Other non-current assets</t>
  </si>
  <si>
    <t>Total assets</t>
  </si>
  <si>
    <t>Liabilities</t>
  </si>
  <si>
    <t>Current liabilities:</t>
  </si>
  <si>
    <t>Accounts payable and accrued expenses</t>
  </si>
  <si>
    <t>Section 31 fees payable to SEC</t>
  </si>
  <si>
    <t>Accrued personnel costs</t>
  </si>
  <si>
    <t>Deferred revenue</t>
  </si>
  <si>
    <t>Other current liabilities</t>
  </si>
  <si>
    <t>Short-term debt</t>
  </si>
  <si>
    <t>Liabilities held for sale</t>
  </si>
  <si>
    <t>Total current liabilities</t>
  </si>
  <si>
    <t>Long-term debt</t>
  </si>
  <si>
    <t>Deferred tax liabilities, net</t>
  </si>
  <si>
    <t>Operating lease liabilities</t>
  </si>
  <si>
    <t>Other non-current liabilities</t>
  </si>
  <si>
    <t>Total liabilities</t>
  </si>
  <si>
    <t>Commitments and contingencies</t>
  </si>
  <si>
    <t>Equity</t>
  </si>
  <si>
    <t>Nasdaq stockholders' equity:</t>
  </si>
  <si>
    <t>Common stock</t>
  </si>
  <si>
    <t>Additional paid-in capital</t>
  </si>
  <si>
    <t>Common stock in treasury, at cost</t>
  </si>
  <si>
    <t>Accumulated other comprehensive loss</t>
  </si>
  <si>
    <t>Retained earnings</t>
  </si>
  <si>
    <t>Total Nasdaq stockholders' equity</t>
  </si>
  <si>
    <t>Total liabilities and equity</t>
  </si>
  <si>
    <t>Operating Expenses to Non-GAAP Net Income, Diluted Earnings Per Share, Operating Income, and Operating Expenses</t>
  </si>
  <si>
    <t xml:space="preserve"> Three Months Ended  </t>
  </si>
  <si>
    <t>Non-GAAP adjustments:</t>
  </si>
  <si>
    <r>
      <rPr>
        <sz val="10"/>
        <color rgb="FF000000"/>
        <rFont val="Arial"/>
        <family val="2"/>
      </rPr>
      <t xml:space="preserve">Amortization expense of acquired intangible assets </t>
    </r>
    <r>
      <rPr>
        <vertAlign val="superscript"/>
        <sz val="10"/>
        <color rgb="FF000000"/>
        <rFont val="Arial"/>
        <family val="2"/>
      </rPr>
      <t>(1)</t>
    </r>
  </si>
  <si>
    <r>
      <rPr>
        <sz val="10"/>
        <color rgb="FF000000"/>
        <rFont val="Arial"/>
        <family val="2"/>
      </rPr>
      <t xml:space="preserve">Merger and strategic initiatives </t>
    </r>
    <r>
      <rPr>
        <vertAlign val="superscript"/>
        <sz val="10"/>
        <color rgb="FF000000"/>
        <rFont val="Arial"/>
        <family val="2"/>
      </rPr>
      <t>(2)</t>
    </r>
  </si>
  <si>
    <r>
      <rPr>
        <sz val="10"/>
        <color rgb="FF000000"/>
        <rFont val="Arial"/>
        <family val="2"/>
      </rPr>
      <t xml:space="preserve">Restructuring charges </t>
    </r>
    <r>
      <rPr>
        <vertAlign val="superscript"/>
        <sz val="10"/>
        <color rgb="FF000000"/>
        <rFont val="Arial"/>
        <family val="2"/>
      </rPr>
      <t>(3)</t>
    </r>
  </si>
  <si>
    <r>
      <rPr>
        <sz val="10"/>
        <color rgb="FF000000"/>
        <rFont val="Arial"/>
        <family val="2"/>
      </rPr>
      <t xml:space="preserve">Net income from unconsolidated investee </t>
    </r>
    <r>
      <rPr>
        <vertAlign val="superscript"/>
        <sz val="10"/>
        <color rgb="FF000000"/>
        <rFont val="Arial"/>
        <family val="2"/>
      </rPr>
      <t>(5)</t>
    </r>
  </si>
  <si>
    <r>
      <rPr>
        <sz val="10"/>
        <color rgb="FF000000"/>
        <rFont val="Arial"/>
        <family val="2"/>
      </rPr>
      <t xml:space="preserve">Extinguishment of debt </t>
    </r>
    <r>
      <rPr>
        <vertAlign val="superscript"/>
        <sz val="10"/>
        <color rgb="FF000000"/>
        <rFont val="Arial"/>
        <family val="2"/>
      </rPr>
      <t>(6)</t>
    </r>
  </si>
  <si>
    <t>Total non-GAAP adjustments</t>
  </si>
  <si>
    <t>Excess tax benefits related to employee share-based compensation</t>
  </si>
  <si>
    <t>Total non-GAAP adjustments, net of tax</t>
  </si>
  <si>
    <t>Non-GAAP net income attributable to Nasdaq</t>
  </si>
  <si>
    <t>Adjustment to GAAP loss per share to include fully diluted     weighted average shares</t>
  </si>
  <si>
    <t>Total adjustments from non-GAAP net income above</t>
  </si>
  <si>
    <t>Non-GAAP diluted earnings per share</t>
  </si>
  <si>
    <t>(1) We amortize intangible assets acquired in connection with various acquisitions. Intangible asset amortization expense can vary from period to period due to episodic acquisitions completed, rather than from our ongoing business operations.</t>
  </si>
  <si>
    <t>(2) We have pursued various strategic initiatives and completed acquisitions and divestitures in recent years which have resulted in expenses which would not have otherwise been incurred. These expenses generally include integration costs, as well as legal, due diligence and other third party transaction costs and will vary based on the size and frequency of the activities described above.</t>
  </si>
  <si>
    <t>U.S. GAAP operating income</t>
  </si>
  <si>
    <r>
      <rPr>
        <sz val="10"/>
        <color rgb="FF000000"/>
        <rFont val="Arial"/>
        <family val="2"/>
      </rPr>
      <t>Extinguishment of debt</t>
    </r>
    <r>
      <rPr>
        <sz val="10"/>
        <color rgb="FF000000"/>
        <rFont val="Arial"/>
        <family val="2"/>
      </rPr>
      <t xml:space="preserve"> </t>
    </r>
    <r>
      <rPr>
        <vertAlign val="superscript"/>
        <sz val="10"/>
        <color rgb="FF000000"/>
        <rFont val="Arial"/>
        <family val="2"/>
      </rPr>
      <t>(</t>
    </r>
    <r>
      <rPr>
        <vertAlign val="superscript"/>
        <sz val="10"/>
        <color rgb="FF000000"/>
        <rFont val="Arial"/>
        <family val="2"/>
      </rPr>
      <t>4</t>
    </r>
    <r>
      <rPr>
        <vertAlign val="superscript"/>
        <sz val="10"/>
        <color rgb="FF000000"/>
        <rFont val="Arial"/>
        <family val="2"/>
      </rPr>
      <t>)</t>
    </r>
  </si>
  <si>
    <r>
      <rPr>
        <sz val="10"/>
        <color rgb="FF000000"/>
        <rFont val="Arial"/>
        <family val="2"/>
      </rPr>
      <t>Other</t>
    </r>
    <r>
      <rPr>
        <sz val="10"/>
        <color rgb="FF000000"/>
        <rFont val="Arial"/>
        <family val="2"/>
      </rPr>
      <t xml:space="preserve"> </t>
    </r>
    <r>
      <rPr>
        <vertAlign val="superscript"/>
        <sz val="10"/>
        <color rgb="FF000000"/>
        <rFont val="Arial"/>
        <family val="2"/>
      </rPr>
      <t>(</t>
    </r>
    <r>
      <rPr>
        <vertAlign val="superscript"/>
        <sz val="10"/>
        <color rgb="FF000000"/>
        <rFont val="Arial"/>
        <family val="2"/>
      </rPr>
      <t>5</t>
    </r>
    <r>
      <rPr>
        <vertAlign val="superscript"/>
        <sz val="10"/>
        <color rgb="FF000000"/>
        <rFont val="Arial"/>
        <family val="2"/>
      </rPr>
      <t>)</t>
    </r>
  </si>
  <si>
    <t xml:space="preserve">Total non-GAAP adjustments </t>
  </si>
  <si>
    <t>Non-GAAP operating income</t>
  </si>
  <si>
    <t xml:space="preserve">Revenues less transaction-based expenses </t>
  </si>
  <si>
    <r>
      <rPr>
        <b/>
        <sz val="10"/>
        <color rgb="FF000000"/>
        <rFont val="Arial"/>
        <family val="2"/>
      </rPr>
      <t xml:space="preserve">Non-GAAP operating margin </t>
    </r>
    <r>
      <rPr>
        <b/>
        <vertAlign val="superscript"/>
        <sz val="10"/>
        <color rgb="FF000000"/>
        <rFont val="Arial"/>
        <family val="2"/>
      </rPr>
      <t>(</t>
    </r>
    <r>
      <rPr>
        <b/>
        <vertAlign val="superscript"/>
        <sz val="10"/>
        <color rgb="FF000000"/>
        <rFont val="Arial"/>
        <family val="2"/>
      </rPr>
      <t>7</t>
    </r>
    <r>
      <rPr>
        <b/>
        <vertAlign val="superscript"/>
        <sz val="10"/>
        <color rgb="FF000000"/>
        <rFont val="Arial"/>
        <family val="2"/>
      </rPr>
      <t>)</t>
    </r>
  </si>
  <si>
    <t>(6) U.S. GAAP operating margin equals U.S. GAAP operating income divided by revenues less transaction-based expenses.</t>
  </si>
  <si>
    <t>(7) Non-GAAP operating margin equals non-GAAP operating income divided by revenues less transaction-based expenses.</t>
  </si>
  <si>
    <t>U.S. GAAP operating expenses</t>
  </si>
  <si>
    <r>
      <rPr>
        <sz val="10"/>
        <color rgb="FF000000"/>
        <rFont val="Arial"/>
        <family val="2"/>
      </rPr>
      <t>Amortization expense of acquired intangible assets</t>
    </r>
    <r>
      <rPr>
        <vertAlign val="superscript"/>
        <sz val="10"/>
        <color rgb="FF000000"/>
        <rFont val="Arial"/>
        <family val="2"/>
      </rPr>
      <t xml:space="preserve"> (1)</t>
    </r>
  </si>
  <si>
    <r>
      <rPr>
        <sz val="10"/>
        <color rgb="FF000000"/>
        <rFont val="Arial"/>
        <family val="2"/>
      </rPr>
      <t>Extinguishment of debt</t>
    </r>
    <r>
      <rPr>
        <sz val="10"/>
        <color rgb="FF000000"/>
        <rFont val="Arial"/>
        <family val="2"/>
      </rPr>
      <t xml:space="preserve"> </t>
    </r>
    <r>
      <rPr>
        <vertAlign val="superscript"/>
        <sz val="10"/>
        <color rgb="FF000000"/>
        <rFont val="Arial"/>
        <family val="2"/>
      </rPr>
      <t>(4)</t>
    </r>
  </si>
  <si>
    <r>
      <rPr>
        <sz val="10"/>
        <color rgb="FF000000"/>
        <rFont val="Arial"/>
        <family val="2"/>
      </rPr>
      <t>Other</t>
    </r>
    <r>
      <rPr>
        <sz val="10"/>
        <color rgb="FF000000"/>
        <rFont val="Arial"/>
        <family val="2"/>
      </rPr>
      <t xml:space="preserve"> </t>
    </r>
    <r>
      <rPr>
        <vertAlign val="superscript"/>
        <sz val="10"/>
        <color rgb="FF000000"/>
        <rFont val="Arial"/>
        <family val="2"/>
      </rPr>
      <t>(5)</t>
    </r>
  </si>
  <si>
    <t>Non-GAAP operating expenses</t>
  </si>
  <si>
    <t>Quarterly Key Drivers Detail</t>
  </si>
  <si>
    <t>Equity Derivative Trading and Clearing</t>
  </si>
  <si>
    <t>U.S. equity options</t>
  </si>
  <si>
    <t>Total industry average daily volume (in millions)</t>
  </si>
  <si>
    <t>Nasdaq PHLX matched market share</t>
  </si>
  <si>
    <t>The Nasdaq Options Market matched market share</t>
  </si>
  <si>
    <t>Nasdaq BX Options matched market share</t>
  </si>
  <si>
    <t>Nasdaq ISE Options matched market share</t>
  </si>
  <si>
    <t>Nasdaq GEMX Options matched market share</t>
  </si>
  <si>
    <t>Nasdaq MRX Options matched market share</t>
  </si>
  <si>
    <t>Total matched market share executed on Nasdaq's exchanges</t>
  </si>
  <si>
    <t>Nasdaq Nordic and Nasdaq Baltic options and futures</t>
  </si>
  <si>
    <r>
      <rPr>
        <sz val="10"/>
        <color rgb="FF000000"/>
        <rFont val="Arial"/>
        <family val="2"/>
      </rPr>
      <t xml:space="preserve">Total average daily volume options and futures contracts </t>
    </r>
    <r>
      <rPr>
        <vertAlign val="superscript"/>
        <sz val="10"/>
        <color rgb="FF000000"/>
        <rFont val="Arial"/>
        <family val="2"/>
      </rPr>
      <t>(1)</t>
    </r>
  </si>
  <si>
    <t>Cash Equity Trading</t>
  </si>
  <si>
    <t>Total U.S.-listed securities</t>
  </si>
  <si>
    <t>Total industry average daily share volume (in billions)</t>
  </si>
  <si>
    <t>Matched share volume (in billions)</t>
  </si>
  <si>
    <t>The Nasdaq Stock Market matched market share</t>
  </si>
  <si>
    <t>Nasdaq BX matched market share</t>
  </si>
  <si>
    <t>Nasdaq PSX matched market share</t>
  </si>
  <si>
    <t>Market share reported to the FINRA/Nasdaq Trade Reporting Facility</t>
  </si>
  <si>
    <r>
      <rPr>
        <sz val="10"/>
        <color rgb="FF000000"/>
        <rFont val="Arial"/>
        <family val="2"/>
      </rPr>
      <t>Total market share</t>
    </r>
    <r>
      <rPr>
        <vertAlign val="superscript"/>
        <sz val="10"/>
        <color rgb="FF000000"/>
        <rFont val="Arial"/>
        <family val="2"/>
      </rPr>
      <t>(2)</t>
    </r>
  </si>
  <si>
    <t>Nasdaq Nordic and Nasdaq Baltic securities</t>
  </si>
  <si>
    <t>Average daily number of equity trades executed on Nasdaq's exchanges</t>
  </si>
  <si>
    <t>Total average daily value of shares traded (in billions)</t>
  </si>
  <si>
    <t>Total market share executed on Nasdaq's exchanges</t>
  </si>
  <si>
    <t>Fixed Income and Commodities Trading and Clearing</t>
  </si>
  <si>
    <t>Fixed Income</t>
  </si>
  <si>
    <t>U.S. fixed income volume (in billions)</t>
  </si>
  <si>
    <t>Total average daily volume of Nasdaq Nordic and traded Nasdaq Baltic fixed income contracts</t>
  </si>
  <si>
    <t>Commodities</t>
  </si>
  <si>
    <r>
      <rPr>
        <sz val="10"/>
        <color rgb="FF000000"/>
        <rFont val="Arial"/>
        <family val="2"/>
      </rPr>
      <t xml:space="preserve">Power contracts cleared (TWh) </t>
    </r>
    <r>
      <rPr>
        <vertAlign val="superscript"/>
        <sz val="10"/>
        <color rgb="FF000000"/>
        <rFont val="Arial"/>
        <family val="2"/>
      </rPr>
      <t>(3)</t>
    </r>
  </si>
  <si>
    <t>Initial public offerings</t>
  </si>
  <si>
    <t>The Nasdaq Stock Market</t>
  </si>
  <si>
    <t>Exchanges that comprise Nasdaq Nordic and Nasdaq Baltic</t>
  </si>
  <si>
    <t>Total new listings</t>
  </si>
  <si>
    <r>
      <rPr>
        <sz val="10"/>
        <color rgb="FF000000"/>
        <rFont val="Arial"/>
        <family val="2"/>
      </rPr>
      <t>The Nasdaq Stock Market</t>
    </r>
    <r>
      <rPr>
        <vertAlign val="superscript"/>
        <sz val="10"/>
        <color rgb="FF000000"/>
        <rFont val="Arial"/>
        <family val="2"/>
      </rPr>
      <t>(4)</t>
    </r>
  </si>
  <si>
    <r>
      <rPr>
        <sz val="10"/>
        <color rgb="FF000000"/>
        <rFont val="Arial"/>
        <family val="2"/>
      </rPr>
      <t>Exchanges that comprise Nasdaq Nordic and Nasdaq Baltic</t>
    </r>
    <r>
      <rPr>
        <vertAlign val="superscript"/>
        <sz val="10"/>
        <color rgb="FF000000"/>
        <rFont val="Arial"/>
        <family val="2"/>
      </rPr>
      <t>(5)</t>
    </r>
  </si>
  <si>
    <t>Number of listed companies</t>
  </si>
  <si>
    <r>
      <rPr>
        <sz val="10"/>
        <color rgb="FF000000"/>
        <rFont val="Arial"/>
        <family val="2"/>
      </rPr>
      <t>The Nasdaq Stock Market</t>
    </r>
    <r>
      <rPr>
        <vertAlign val="superscript"/>
        <sz val="10"/>
        <color rgb="FF000000"/>
        <rFont val="Arial"/>
        <family val="2"/>
      </rPr>
      <t>(6)</t>
    </r>
  </si>
  <si>
    <r>
      <rPr>
        <sz val="10"/>
        <color rgb="FF000000"/>
        <rFont val="Arial"/>
        <family val="2"/>
      </rPr>
      <t>Exchanges that comprise Nasdaq Nordic and Nasdaq Baltic</t>
    </r>
    <r>
      <rPr>
        <vertAlign val="superscript"/>
        <sz val="10"/>
        <color rgb="FF000000"/>
        <rFont val="Arial"/>
        <family val="2"/>
      </rPr>
      <t>(7)</t>
    </r>
  </si>
  <si>
    <t>Number of licensed exchange traded products (ETPs)</t>
  </si>
  <si>
    <t>ETP assets under management (AUM) tracking Nasdaq indexes (in billions)</t>
  </si>
  <si>
    <r>
      <rPr>
        <sz val="10"/>
        <color rgb="FF000000"/>
        <rFont val="Arial"/>
        <family val="2"/>
      </rPr>
      <t>Order intake (in millions)</t>
    </r>
    <r>
      <rPr>
        <vertAlign val="superscript"/>
        <sz val="10"/>
        <color rgb="FF000000"/>
        <rFont val="Arial"/>
        <family val="2"/>
      </rPr>
      <t>(8)</t>
    </r>
  </si>
  <si>
    <r>
      <rPr>
        <sz val="10"/>
        <color rgb="FF000000"/>
        <rFont val="Arial"/>
        <family val="2"/>
      </rPr>
      <t>Annualized recurring revenues (in millions)</t>
    </r>
    <r>
      <rPr>
        <vertAlign val="superscript"/>
        <sz val="10"/>
        <color rgb="FF000000"/>
        <rFont val="Arial"/>
        <family val="2"/>
      </rPr>
      <t>(9)</t>
    </r>
  </si>
  <si>
    <t>(1) Includes Finnish option contracts traded on EUREX Group.</t>
  </si>
  <si>
    <t>(3) Transactions executed on Nasdaq Commodities or OTC and reported for clearing to Nasdaq Commodities measured by Terawatt hours (TWh).</t>
  </si>
  <si>
    <t>(4) New listings include IPOs, including those completed on a best efforts basis, issuers that switched from other listing venues,closed-end funds and separately listed ETPs.</t>
  </si>
  <si>
    <t>(5) New listings include IPOs and represent companies listed on the Nasdaq Nordic and Nasdaq Baltic exchanges and companies on the alternative markets of Nasdaq First North.</t>
  </si>
  <si>
    <t>(7) Represents companies listed on the Nasdaq Nordic and Nasdaq Baltic exchanges and companies on the alternative markets of Nasdaq First North at period end.</t>
  </si>
  <si>
    <t>(8) Total contract value of orders signed during the period.</t>
  </si>
  <si>
    <t>(9) Annualized Recurring Revenue, or ARR, for a given period is the annualized revenue of Market Technology support and SaaS subscription contracts. ARR is currently one of our key performance metrics to assess the health and trajectory of our business.  ARR does not have any standardized definition and is therefore unlikely to be comparable to similarly titled measures presented by other companies. ARR should be viewed independently of revenue and deferred revenue and is not intended to be combined with or to replace either of those items. ARR is not a forecast and the active contracts during the reporting period used in calculating ARR may or may not be extended or renewed by our customers.</t>
  </si>
  <si>
    <r>
      <t xml:space="preserve">Other </t>
    </r>
    <r>
      <rPr>
        <vertAlign val="superscript"/>
        <sz val="10"/>
        <color rgb="FF000000"/>
        <rFont val="Arial"/>
        <family val="2"/>
      </rPr>
      <t>(7)</t>
    </r>
  </si>
  <si>
    <r>
      <t xml:space="preserve">Non-GAAP adjustment to the income tax provision </t>
    </r>
    <r>
      <rPr>
        <vertAlign val="superscript"/>
        <sz val="10"/>
        <color rgb="FF000000"/>
        <rFont val="Arial"/>
        <family val="2"/>
      </rPr>
      <t>(8)</t>
    </r>
  </si>
  <si>
    <t>Condensed Consolidated Statements of Income</t>
  </si>
  <si>
    <t>REVENUES LESS TRANSACTION-BASED EXPENSES</t>
  </si>
  <si>
    <t xml:space="preserve">Reconciliation of U.S. GAAP Net Income, Diluted Earnings Per Share, Operating Income and </t>
  </si>
  <si>
    <t>U.S. GAAP net income attributable to Nasdaq</t>
  </si>
  <si>
    <t>U.S. GAAP diluted earnings per share</t>
  </si>
  <si>
    <t>Reconciliation of U.S. GAAP Net Income, Diluted Earnings Per Share, Operating Income and</t>
  </si>
  <si>
    <t xml:space="preserve"> Weighted-average diluted common shares outstanding for earnings per share:</t>
  </si>
  <si>
    <r>
      <t xml:space="preserve">Merger and strategic initiatives </t>
    </r>
    <r>
      <rPr>
        <vertAlign val="superscript"/>
        <sz val="10"/>
        <color rgb="FF000000"/>
        <rFont val="Arial"/>
        <family val="2"/>
      </rPr>
      <t>(2)</t>
    </r>
  </si>
  <si>
    <r>
      <t xml:space="preserve">Restructuring charges </t>
    </r>
    <r>
      <rPr>
        <vertAlign val="superscript"/>
        <sz val="10"/>
        <color rgb="FF000000"/>
        <rFont val="Arial"/>
        <family val="2"/>
      </rPr>
      <t>(3)</t>
    </r>
  </si>
  <si>
    <r>
      <t>Merger and strategic initiatives</t>
    </r>
    <r>
      <rPr>
        <vertAlign val="superscript"/>
        <sz val="10"/>
        <color rgb="FF000000"/>
        <rFont val="Arial"/>
        <family val="2"/>
      </rPr>
      <t xml:space="preserve"> (2)</t>
    </r>
  </si>
  <si>
    <t>(6) Number of total listings on The Nasdaq Stock Market at period end, including 412 ETPs as of March 31,2020, 412 ETPs as of December 31, 2019, and 388 ETPs as of March 31, 2019.</t>
  </si>
  <si>
    <t>Net gain on divestiture of business</t>
  </si>
  <si>
    <t>Total equity</t>
  </si>
  <si>
    <t>(8) The non-GAAP adjustment to the income tax provision primarily includes the tax impact of each non-GAAP adjustment. In addition, for the three months ended December 31, 2019, a tax benefit of $10 million was recorded, primarily related to an adjustment to the 2018 federal and state tax returns and for the three months ended March 31, 2019, a tax benefit of $10 million was recorded related to capital distributions from the OCC. See footnote 5 above for further discussion.</t>
  </si>
  <si>
    <t>Financial investments</t>
  </si>
  <si>
    <t>(6) Represents a charge recorded in connection with the early extinguishment of our 3.875% senior unsecured notes, primarily related to a premium paid for early redemption. This charge is recorded in general, administrative and other expense in our Condensed Consolidated Statements of Income.</t>
  </si>
  <si>
    <r>
      <t>Net gain on divestiture of business</t>
    </r>
    <r>
      <rPr>
        <vertAlign val="superscript"/>
        <sz val="10"/>
        <color rgb="FF000000"/>
        <rFont val="Arial"/>
        <family val="2"/>
      </rPr>
      <t xml:space="preserve"> (4)</t>
    </r>
  </si>
  <si>
    <t>(4) Represents a charge recorded in connection with the early extinguishment of our 3.875% senior unsecured notes, primarily related to a premium paid for early redemption. This charge is recorded in general, administrative and other expense in our Condensed Consolidated Statements of Income.</t>
  </si>
  <si>
    <t xml:space="preserve">(4) For the three months ended March 31, 2019, represents the pre-tax gain on the sale of our BWise enterprise governance, risk and compliance software platform.  </t>
  </si>
  <si>
    <t>Noncontrolling interests</t>
  </si>
  <si>
    <t>(2) Includes transactions executed on The Nasdaq Stock Market's, Nasdaq BX's and Nasdaq PSX's systems plus trades reported through the Financial Industry Regulatory Authority/Nasdaq Trade Reporting Facility.</t>
  </si>
  <si>
    <r>
      <t xml:space="preserve">U.S. GAAP operating margin </t>
    </r>
    <r>
      <rPr>
        <b/>
        <vertAlign val="superscript"/>
        <sz val="10"/>
        <color rgb="FF000000"/>
        <rFont val="Arial"/>
        <family val="2"/>
      </rPr>
      <t>(6)</t>
    </r>
  </si>
  <si>
    <t>(3) In September 2019, we initiated the transition of certain technology platforms to advance the company’s strategic opportunities as a technology and analytics provider and continue the realignment of certain business areas. Charges associated with this plan represent a fundamental shift in our strategy and technology as well as executive re-alignment and will be excluded for purposes of calculating non-GAAP measures as they are not reflective of ongoing operating performance or comparisons in Nasdaq’s performance between periods. For the three months ended March 31, 2020, we recorded $12 million in charges which primarily consisted of consulting services, asset impairment charges primarily related to capitalized software that was retired, and accelerated depreciation expense on certain assets as a result of a decrease in their useful life.  For the three months ended December 31, 2019, we recorded $9 million in charges primarily related to severance and employee-related costs.</t>
  </si>
  <si>
    <t>(7)  For the three months ended March 31, 2020, other charges primarily included accrued expense associated with our donation to COVID-19 response and relief efforts, which is recorded in general, administrative and other expense in our Condensed Consolidated Statements of Income. For the three months ended December 31, 2019, other charges included costs for a tax reserve for certain prior year examinations, which is recorded in general, administrative and other expense in our Condensed Consolidated Statements of Income and certain litigation costs which are recorded in professional and contract services expense in the Condensed Consolidated Statements of Income.</t>
  </si>
  <si>
    <t>(5) For the three months ended March 31, 2020, other charges primarily included accrued expense associated with our donation to COVID-19 response and relief efforts, which is recorded in general, administrative and other expense in our Condensed Consolidated Statements of Income. For the three months ended December 31, 2019, other charges included costs for a tax reserve for certain prior year examinations, which is recorded in general, administrative and other expense in our Condensed Consolidated Statements of Income and certain litigation costs which are recorded in professional and contract services expense in the Condensed Consolidated Statements of Income.</t>
  </si>
  <si>
    <t>(5) In the relevant periods, primarily represents net income recognized from our equity interest in OCC. In February 2019, the SEC disapproved the OCC rule change that established OCC’s 2015 capital plan and OCC suspended customer rebates and dividends to owners. We were not able to determine the impact of the disapproval of the OCC capital plan on OCC’s 2018 net income until March 2019, when OCC’s 2018 financial statements were made available to us. As a result, in March 2019, we recognized $36 million of income relating to our share of OCC's net income for the year ended December 31, 2018 as well as our share of OCC's first quarter 2019 net income of $9 million. We also recognized our share of OCC’s net income of $17 million for the three months ended March 31, 2020 and $14 million for the three months ended December 31, 2019. We will continue to exclude net income related to our share of OCC’s earnings for purposes of calculating non-GAAP measures as our income on this investment will vary significantly compared to prior years. This will provide a more meaningful analysis of Nasdaq’s ongoing operating performance or comparisons in Nasdaq’s performance between periods.</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</si>
</sst>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164" formatCode="mmmm\ d\,"/>
    <numFmt numFmtId="165" formatCode="yyyy"/>
    <numFmt numFmtId="166" formatCode="&quot;$&quot;* #,##0_);&quot;$&quot;* \(#,##0\);&quot;$&quot;* &quot;-&quot;_);_(@_)"/>
    <numFmt numFmtId="167" formatCode="* #,##0;* \(#,##0\);* &quot;-&quot;;_(@_)"/>
    <numFmt numFmtId="168" formatCode="&quot;$&quot;* #,##0.00_);&quot;$&quot;* \(#,##0.00\);&quot;$&quot;* &quot;-&quot;_);_(@_)"/>
    <numFmt numFmtId="169" formatCode="* #,##0.0;* \(#,##0.0\);* &quot;-&quot;;_(@_)"/>
    <numFmt numFmtId="170" formatCode="#0;&quot;-&quot;#0;#0;_(@_)"/>
    <numFmt numFmtId="171" formatCode="* #,##0.00;* \(#,##0.00\);* &quot;-&quot;;_(@_)"/>
    <numFmt numFmtId="172" formatCode="#,##0_)%;\(#,##0\)%;&quot;-&quot;_)\%;_(@_)"/>
    <numFmt numFmtId="173" formatCode="* #,##0.#######################;* \(#,##0.#######################\);* &quot;-&quot;;_(@_)"/>
    <numFmt numFmtId="174" formatCode="#,##0.0_)%;\(#,##0.0\)%;&quot;-&quot;_)\%;_(@_)"/>
    <numFmt numFmtId="175" formatCode="&quot;$&quot;* #,##0.0_);&quot;$&quot;* \(#,##0.0\);&quot;$&quot;* &quot;-&quot;_);_(@_)"/>
    <numFmt numFmtId="176" formatCode="&quot;$&quot;* #,##0.#######################_);&quot;$&quot;* \(#,##0.#######################\);&quot;$&quot;* &quot;-&quot;_);_(@_)"/>
  </numFmts>
  <fonts count="11" x14ac:knownFonts="1">
    <font>
      <sz val="10"/>
      <name val="Arial"/>
    </font>
    <font>
      <b/>
      <sz val="10"/>
      <color rgb="FF000000"/>
      <name val="Arial"/>
      <family val="2"/>
    </font>
    <font>
      <sz val="10"/>
      <name val="Arial"/>
      <family val="2"/>
    </font>
    <font>
      <sz val="10"/>
      <color rgb="FF000000"/>
      <name val="Arial"/>
      <family val="2"/>
    </font>
    <font>
      <b/>
      <u/>
      <sz val="10"/>
      <color rgb="FF000000"/>
      <name val="Arial"/>
      <family val="2"/>
    </font>
    <font>
      <i/>
      <u/>
      <sz val="10"/>
      <color rgb="FF000000"/>
      <name val="Arial"/>
      <family val="2"/>
    </font>
    <font>
      <sz val="8"/>
      <color rgb="FF000000"/>
      <name val="Arial"/>
      <family val="2"/>
    </font>
    <font>
      <vertAlign val="superscript"/>
      <sz val="10"/>
      <color rgb="FF000000"/>
      <name val="Arial"/>
      <family val="2"/>
    </font>
    <font>
      <b/>
      <vertAlign val="superscript"/>
      <sz val="10"/>
      <color rgb="FF000000"/>
      <name val="Arial"/>
      <family val="2"/>
    </font>
    <font>
      <sz val="10"/>
      <color rgb="FF000000"/>
      <name val="Arial"/>
      <family val="2"/>
    </font>
    <font>
      <sz val="10"/>
      <color rgb="FFFF0000"/>
      <name val="Arial"/>
      <family val="2"/>
    </font>
  </fonts>
  <fills count="4">
    <fill>
      <patternFill patternType="none"/>
    </fill>
    <fill>
      <patternFill patternType="gray125"/>
    </fill>
    <fill>
      <patternFill patternType="solid">
        <fgColor rgb="FFFFFFFF"/>
        <bgColor indexed="64"/>
      </patternFill>
    </fill>
    <fill>
      <patternFill patternType="solid">
        <fgColor theme="0"/>
        <bgColor indexed="64"/>
      </patternFill>
    </fill>
  </fills>
  <borders count="19">
    <border>
      <left/>
      <right/>
      <top/>
      <bottom/>
      <diagonal/>
    </border>
    <border>
      <left/>
      <right/>
      <top/>
      <bottom style="thin">
        <color rgb="FF000000"/>
      </bottom>
      <diagonal/>
    </border>
    <border>
      <left/>
      <right/>
      <top style="thin">
        <color rgb="FF000000"/>
      </top>
      <bottom/>
      <diagonal/>
    </border>
    <border>
      <left/>
      <right/>
      <top style="thin">
        <color rgb="FF000000"/>
      </top>
      <bottom style="thin">
        <color rgb="FF000000"/>
      </bottom>
      <diagonal/>
    </border>
    <border>
      <left/>
      <right/>
      <top/>
      <bottom style="double">
        <color rgb="FF000000"/>
      </bottom>
      <diagonal/>
    </border>
    <border>
      <left/>
      <right/>
      <top style="double">
        <color rgb="FF000000"/>
      </top>
      <bottom style="double">
        <color rgb="FF000000"/>
      </bottom>
      <diagonal/>
    </border>
    <border>
      <left/>
      <right/>
      <top style="double">
        <color rgb="FF000000"/>
      </top>
      <bottom/>
      <diagonal/>
    </border>
    <border>
      <left/>
      <right/>
      <top style="thin">
        <color rgb="FF000000"/>
      </top>
      <bottom style="double">
        <color rgb="FF000000"/>
      </bottom>
      <diagonal/>
    </border>
    <border>
      <left/>
      <right/>
      <top/>
      <bottom style="thin">
        <color rgb="FFFFFFFF"/>
      </bottom>
      <diagonal/>
    </border>
    <border>
      <left style="thin">
        <color rgb="FFFFFFFF"/>
      </left>
      <right style="thin">
        <color rgb="FFFFFFFF"/>
      </right>
      <top style="thin">
        <color rgb="FFFFFFFF"/>
      </top>
      <bottom style="thin">
        <color rgb="FFFFFFFF"/>
      </bottom>
      <diagonal/>
    </border>
    <border>
      <left style="thin">
        <color rgb="FFFFFFFF"/>
      </left>
      <right/>
      <top style="thin">
        <color rgb="FFFFFFFF"/>
      </top>
      <bottom style="thin">
        <color rgb="FFFFFFFF"/>
      </bottom>
      <diagonal/>
    </border>
    <border>
      <left/>
      <right style="thin">
        <color rgb="FFFFFFFF"/>
      </right>
      <top style="thin">
        <color rgb="FFFFFFFF"/>
      </top>
      <bottom style="thin">
        <color rgb="FFFFFFFF"/>
      </bottom>
      <diagonal/>
    </border>
    <border>
      <left style="thin">
        <color rgb="FFFFFFFF"/>
      </left>
      <right/>
      <top/>
      <bottom/>
      <diagonal/>
    </border>
    <border>
      <left style="thin">
        <color rgb="FFFFFFFF"/>
      </left>
      <right/>
      <top style="thin">
        <color rgb="FFFFFFFF"/>
      </top>
      <bottom/>
      <diagonal/>
    </border>
    <border>
      <left/>
      <right/>
      <top style="double">
        <color rgb="FF000000"/>
      </top>
      <bottom style="thin">
        <color rgb="FFFFFFFF"/>
      </bottom>
      <diagonal/>
    </border>
    <border>
      <left/>
      <right/>
      <top style="thin">
        <color rgb="FFFFFFFF"/>
      </top>
      <bottom/>
      <diagonal/>
    </border>
    <border>
      <left/>
      <right/>
      <top style="thin">
        <color rgb="FFFFFFFF"/>
      </top>
      <bottom style="thin">
        <color rgb="FFFFFFFF"/>
      </bottom>
      <diagonal/>
    </border>
    <border>
      <left/>
      <right/>
      <top style="thin">
        <color indexed="64"/>
      </top>
      <bottom/>
      <diagonal/>
    </border>
    <border>
      <left/>
      <right/>
      <top/>
      <bottom style="double">
        <color indexed="64"/>
      </bottom>
      <diagonal/>
    </border>
  </borders>
  <cellStyleXfs count="1">
    <xf numFmtId="0" fontId="0" fillId="0" borderId="0"/>
  </cellStyleXfs>
  <cellXfs count="123">
    <xf numFmtId="0" fontId="0" fillId="0" borderId="0" xfId="0"/>
    <xf numFmtId="164" fontId="1" fillId="0" borderId="2" xfId="0" applyNumberFormat="1" applyFont="1" applyBorder="1" applyAlignment="1">
      <alignment horizontal="center" vertical="top" wrapText="1"/>
    </xf>
    <xf numFmtId="165" fontId="1" fillId="0" borderId="1" xfId="0" applyNumberFormat="1" applyFont="1" applyBorder="1" applyAlignment="1">
      <alignment horizontal="center" vertical="top" wrapText="1"/>
    </xf>
    <xf numFmtId="0" fontId="1" fillId="0" borderId="0" xfId="0" applyFont="1" applyAlignment="1">
      <alignment horizontal="left" vertical="top" wrapText="1"/>
    </xf>
    <xf numFmtId="0" fontId="3" fillId="0" borderId="0" xfId="0" applyFont="1" applyAlignment="1">
      <alignment horizontal="left" vertical="top" wrapText="1"/>
    </xf>
    <xf numFmtId="166" fontId="3" fillId="0" borderId="0" xfId="0" applyNumberFormat="1" applyFont="1" applyAlignment="1">
      <alignment vertical="top" wrapText="1"/>
    </xf>
    <xf numFmtId="167" fontId="3" fillId="0" borderId="0" xfId="0" applyNumberFormat="1" applyFont="1" applyAlignment="1">
      <alignment vertical="top" wrapText="1"/>
    </xf>
    <xf numFmtId="167" fontId="3" fillId="0" borderId="1" xfId="0" applyNumberFormat="1" applyFont="1" applyBorder="1" applyAlignment="1">
      <alignment vertical="top" wrapText="1"/>
    </xf>
    <xf numFmtId="167" fontId="3" fillId="0" borderId="2" xfId="0" applyNumberFormat="1" applyFont="1" applyBorder="1" applyAlignment="1">
      <alignment vertical="top" wrapText="1"/>
    </xf>
    <xf numFmtId="167" fontId="3" fillId="0" borderId="3" xfId="0" applyNumberFormat="1" applyFont="1" applyBorder="1" applyAlignment="1">
      <alignment vertical="top" wrapText="1"/>
    </xf>
    <xf numFmtId="0" fontId="2" fillId="0" borderId="2" xfId="0" applyFont="1" applyBorder="1" applyAlignment="1">
      <alignment wrapText="1"/>
    </xf>
    <xf numFmtId="0" fontId="2" fillId="0" borderId="6" xfId="0" applyFont="1" applyBorder="1" applyAlignment="1">
      <alignment wrapText="1"/>
    </xf>
    <xf numFmtId="167" fontId="2" fillId="2" borderId="0" xfId="0" applyNumberFormat="1" applyFont="1" applyFill="1" applyAlignment="1">
      <alignment wrapText="1"/>
    </xf>
    <xf numFmtId="170" fontId="2" fillId="0" borderId="3" xfId="0" applyNumberFormat="1" applyFont="1" applyBorder="1" applyAlignment="1">
      <alignment wrapText="1"/>
    </xf>
    <xf numFmtId="166" fontId="3" fillId="0" borderId="7" xfId="0" applyNumberFormat="1" applyFont="1" applyBorder="1" applyAlignment="1">
      <alignment vertical="top" wrapText="1"/>
    </xf>
    <xf numFmtId="172" fontId="3" fillId="0" borderId="9" xfId="0" applyNumberFormat="1" applyFont="1" applyBorder="1" applyAlignment="1">
      <alignment horizontal="right" vertical="top" wrapText="1"/>
    </xf>
    <xf numFmtId="0" fontId="2" fillId="0" borderId="9" xfId="0" applyFont="1" applyBorder="1" applyAlignment="1">
      <alignment wrapText="1"/>
    </xf>
    <xf numFmtId="0" fontId="2" fillId="0" borderId="12" xfId="0" applyFont="1" applyBorder="1" applyAlignment="1">
      <alignment wrapText="1"/>
    </xf>
    <xf numFmtId="0" fontId="2" fillId="0" borderId="15" xfId="0" applyFont="1" applyBorder="1" applyAlignment="1">
      <alignment wrapText="1"/>
    </xf>
    <xf numFmtId="164" fontId="1" fillId="0" borderId="2" xfId="0" applyNumberFormat="1" applyFont="1" applyBorder="1" applyAlignment="1">
      <alignment horizontal="center" wrapText="1"/>
    </xf>
    <xf numFmtId="165" fontId="1" fillId="0" borderId="1" xfId="0" applyNumberFormat="1" applyFont="1" applyBorder="1" applyAlignment="1">
      <alignment horizontal="center" wrapText="1"/>
    </xf>
    <xf numFmtId="0" fontId="1" fillId="0" borderId="0" xfId="0" applyFont="1" applyAlignment="1">
      <alignment horizontal="left" wrapText="1"/>
    </xf>
    <xf numFmtId="0" fontId="5" fillId="0" borderId="0" xfId="0" applyFont="1" applyAlignment="1">
      <alignment horizontal="left" wrapText="1"/>
    </xf>
    <xf numFmtId="0" fontId="3" fillId="0" borderId="0" xfId="0" applyFont="1" applyAlignment="1">
      <alignment horizontal="left" wrapText="1"/>
    </xf>
    <xf numFmtId="174" fontId="3" fillId="0" borderId="0" xfId="0" applyNumberFormat="1" applyFont="1" applyAlignment="1">
      <alignment horizontal="right" wrapText="1"/>
    </xf>
    <xf numFmtId="174" fontId="3" fillId="0" borderId="1" xfId="0" applyNumberFormat="1" applyFont="1" applyBorder="1" applyAlignment="1">
      <alignment horizontal="right" wrapText="1"/>
    </xf>
    <xf numFmtId="174" fontId="3" fillId="0" borderId="2" xfId="0" applyNumberFormat="1" applyFont="1" applyBorder="1" applyAlignment="1">
      <alignment horizontal="right" wrapText="1"/>
    </xf>
    <xf numFmtId="166" fontId="3" fillId="0" borderId="0" xfId="0" applyNumberFormat="1" applyFont="1" applyAlignment="1">
      <alignment horizontal="right" vertical="top" wrapText="1"/>
    </xf>
    <xf numFmtId="0" fontId="0" fillId="0" borderId="0" xfId="0" applyAlignment="1">
      <alignment horizontal="right"/>
    </xf>
    <xf numFmtId="167" fontId="3" fillId="0" borderId="0" xfId="0" applyNumberFormat="1" applyFont="1" applyAlignment="1">
      <alignment horizontal="right" vertical="top" wrapText="1"/>
    </xf>
    <xf numFmtId="167" fontId="3" fillId="0" borderId="1" xfId="0" applyNumberFormat="1" applyFont="1" applyBorder="1" applyAlignment="1">
      <alignment horizontal="right" vertical="top" wrapText="1"/>
    </xf>
    <xf numFmtId="167" fontId="3" fillId="0" borderId="3" xfId="0" applyNumberFormat="1" applyFont="1" applyBorder="1" applyAlignment="1">
      <alignment horizontal="right" vertical="top" wrapText="1"/>
    </xf>
    <xf numFmtId="167" fontId="3" fillId="0" borderId="2" xfId="0" applyNumberFormat="1" applyFont="1" applyBorder="1" applyAlignment="1">
      <alignment horizontal="right" vertical="top" wrapText="1"/>
    </xf>
    <xf numFmtId="166" fontId="3" fillId="0" borderId="7" xfId="0" applyNumberFormat="1" applyFont="1" applyBorder="1" applyAlignment="1">
      <alignment horizontal="right" vertical="top" wrapText="1"/>
    </xf>
    <xf numFmtId="0" fontId="2" fillId="0" borderId="6" xfId="0" applyFont="1" applyBorder="1" applyAlignment="1">
      <alignment horizontal="right" wrapText="1"/>
    </xf>
    <xf numFmtId="0" fontId="2" fillId="0" borderId="2" xfId="0" applyFont="1" applyBorder="1" applyAlignment="1">
      <alignment horizontal="right" wrapText="1"/>
    </xf>
    <xf numFmtId="166" fontId="3" fillId="0" borderId="4" xfId="0" applyNumberFormat="1" applyFont="1" applyBorder="1" applyAlignment="1">
      <alignment horizontal="right" vertical="top" wrapText="1"/>
    </xf>
    <xf numFmtId="168" fontId="3" fillId="0" borderId="4" xfId="0" applyNumberFormat="1" applyFont="1" applyBorder="1" applyAlignment="1">
      <alignment horizontal="right" vertical="top" wrapText="1"/>
    </xf>
    <xf numFmtId="168" fontId="3" fillId="0" borderId="5" xfId="0" applyNumberFormat="1" applyFont="1" applyBorder="1" applyAlignment="1">
      <alignment horizontal="right" vertical="top" wrapText="1"/>
    </xf>
    <xf numFmtId="169" fontId="3" fillId="0" borderId="0" xfId="0" applyNumberFormat="1" applyFont="1" applyAlignment="1">
      <alignment horizontal="right" vertical="top" wrapText="1"/>
    </xf>
    <xf numFmtId="166" fontId="3" fillId="0" borderId="0" xfId="0" applyNumberFormat="1" applyFont="1" applyAlignment="1">
      <alignment horizontal="right" wrapText="1"/>
    </xf>
    <xf numFmtId="168" fontId="3" fillId="0" borderId="0" xfId="0" applyNumberFormat="1" applyFont="1" applyAlignment="1">
      <alignment horizontal="right" vertical="top" wrapText="1"/>
    </xf>
    <xf numFmtId="171" fontId="3" fillId="0" borderId="1" xfId="0" applyNumberFormat="1" applyFont="1" applyBorder="1" applyAlignment="1">
      <alignment horizontal="right" vertical="top" wrapText="1"/>
    </xf>
    <xf numFmtId="168" fontId="3" fillId="0" borderId="7" xfId="0" applyNumberFormat="1" applyFont="1" applyBorder="1" applyAlignment="1">
      <alignment horizontal="right" vertical="top" wrapText="1"/>
    </xf>
    <xf numFmtId="173" fontId="3" fillId="0" borderId="0" xfId="0" applyNumberFormat="1" applyFont="1" applyAlignment="1">
      <alignment horizontal="right" wrapText="1"/>
    </xf>
    <xf numFmtId="169" fontId="3" fillId="0" borderId="0" xfId="0" applyNumberFormat="1" applyFont="1" applyAlignment="1">
      <alignment horizontal="right" wrapText="1"/>
    </xf>
    <xf numFmtId="167" fontId="3" fillId="0" borderId="0" xfId="0" applyNumberFormat="1" applyFont="1" applyAlignment="1">
      <alignment horizontal="right" wrapText="1"/>
    </xf>
    <xf numFmtId="175" fontId="3" fillId="0" borderId="0" xfId="0" applyNumberFormat="1" applyFont="1" applyAlignment="1">
      <alignment horizontal="right" wrapText="1"/>
    </xf>
    <xf numFmtId="176" fontId="3" fillId="0" borderId="0" xfId="0" applyNumberFormat="1" applyFont="1" applyAlignment="1">
      <alignment horizontal="right" wrapText="1"/>
    </xf>
    <xf numFmtId="0" fontId="2" fillId="0" borderId="14" xfId="0" applyFont="1" applyBorder="1" applyAlignment="1">
      <alignment horizontal="right" wrapText="1"/>
    </xf>
    <xf numFmtId="166" fontId="3" fillId="0" borderId="9" xfId="0" applyNumberFormat="1" applyFont="1" applyBorder="1" applyAlignment="1">
      <alignment horizontal="right" vertical="top" wrapText="1"/>
    </xf>
    <xf numFmtId="0" fontId="2" fillId="0" borderId="9" xfId="0" applyFont="1" applyBorder="1" applyAlignment="1">
      <alignment horizontal="right" wrapText="1"/>
    </xf>
    <xf numFmtId="0" fontId="10" fillId="0" borderId="0" xfId="0" applyFont="1"/>
    <xf numFmtId="0" fontId="9" fillId="0" borderId="0" xfId="0" applyFont="1" applyFill="1" applyAlignment="1">
      <alignment horizontal="left" vertical="top" wrapText="1"/>
    </xf>
    <xf numFmtId="0" fontId="3" fillId="0" borderId="0" xfId="0" applyFont="1" applyFill="1" applyAlignment="1">
      <alignment horizontal="left" vertical="top" wrapText="1"/>
    </xf>
    <xf numFmtId="0" fontId="0" fillId="0" borderId="0" xfId="0"/>
    <xf numFmtId="0" fontId="2" fillId="0" borderId="10" xfId="0" applyFont="1" applyBorder="1" applyAlignment="1">
      <alignment wrapText="1"/>
    </xf>
    <xf numFmtId="0" fontId="2" fillId="0" borderId="16" xfId="0" applyFont="1" applyBorder="1" applyAlignment="1">
      <alignment wrapText="1"/>
    </xf>
    <xf numFmtId="167" fontId="3" fillId="0" borderId="0" xfId="0" applyNumberFormat="1" applyFont="1" applyFill="1" applyAlignment="1">
      <alignment horizontal="right" wrapText="1"/>
    </xf>
    <xf numFmtId="0" fontId="2" fillId="0" borderId="0" xfId="0" applyFont="1" applyBorder="1" applyAlignment="1">
      <alignment wrapText="1"/>
    </xf>
    <xf numFmtId="169" fontId="0" fillId="0" borderId="0" xfId="0" applyNumberFormat="1" applyAlignment="1">
      <alignment horizontal="right"/>
    </xf>
    <xf numFmtId="166" fontId="3" fillId="0" borderId="0" xfId="0" applyNumberFormat="1" applyFont="1" applyFill="1" applyAlignment="1">
      <alignment horizontal="right" wrapText="1"/>
    </xf>
    <xf numFmtId="0" fontId="10" fillId="0" borderId="0" xfId="0" applyFont="1" applyAlignment="1">
      <alignment vertical="top"/>
    </xf>
    <xf numFmtId="0" fontId="0" fillId="0" borderId="0" xfId="0"/>
    <xf numFmtId="0" fontId="0" fillId="0" borderId="0" xfId="0"/>
    <xf numFmtId="0" fontId="0" fillId="0" borderId="0" xfId="0"/>
    <xf numFmtId="0" fontId="0" fillId="3" borderId="0" xfId="0" applyFill="1"/>
    <xf numFmtId="164" fontId="1" fillId="3" borderId="0" xfId="0" applyNumberFormat="1" applyFont="1" applyFill="1" applyAlignment="1">
      <alignment horizontal="center" vertical="top" wrapText="1"/>
    </xf>
    <xf numFmtId="165" fontId="1" fillId="3" borderId="1" xfId="0" applyNumberFormat="1" applyFont="1" applyFill="1" applyBorder="1" applyAlignment="1">
      <alignment horizontal="center" vertical="top" wrapText="1"/>
    </xf>
    <xf numFmtId="0" fontId="1" fillId="3" borderId="2" xfId="0" applyFont="1" applyFill="1" applyBorder="1" applyAlignment="1">
      <alignment horizontal="center" vertical="top" wrapText="1"/>
    </xf>
    <xf numFmtId="0" fontId="2" fillId="3" borderId="2" xfId="0" applyFont="1" applyFill="1" applyBorder="1" applyAlignment="1">
      <alignment wrapText="1"/>
    </xf>
    <xf numFmtId="0" fontId="3" fillId="3" borderId="0" xfId="0" applyFont="1" applyFill="1" applyAlignment="1">
      <alignment horizontal="left" vertical="top" wrapText="1"/>
    </xf>
    <xf numFmtId="166" fontId="3" fillId="3" borderId="0" xfId="0" applyNumberFormat="1" applyFont="1" applyFill="1" applyAlignment="1">
      <alignment horizontal="right" vertical="top" wrapText="1"/>
    </xf>
    <xf numFmtId="0" fontId="0" fillId="3" borderId="0" xfId="0" applyFill="1" applyAlignment="1">
      <alignment horizontal="right"/>
    </xf>
    <xf numFmtId="167" fontId="3" fillId="3" borderId="0" xfId="0" applyNumberFormat="1" applyFont="1" applyFill="1" applyAlignment="1">
      <alignment horizontal="right" vertical="top" wrapText="1"/>
    </xf>
    <xf numFmtId="167" fontId="3" fillId="3" borderId="1" xfId="0" applyNumberFormat="1" applyFont="1" applyFill="1" applyBorder="1" applyAlignment="1">
      <alignment horizontal="right" vertical="top" wrapText="1"/>
    </xf>
    <xf numFmtId="167" fontId="3" fillId="3" borderId="2" xfId="0" applyNumberFormat="1" applyFont="1" applyFill="1" applyBorder="1" applyAlignment="1">
      <alignment horizontal="right" vertical="top" wrapText="1"/>
    </xf>
    <xf numFmtId="166" fontId="3" fillId="3" borderId="7" xfId="0" applyNumberFormat="1" applyFont="1" applyFill="1" applyBorder="1" applyAlignment="1">
      <alignment horizontal="right" vertical="top" wrapText="1"/>
    </xf>
    <xf numFmtId="0" fontId="2" fillId="3" borderId="6" xfId="0" applyFont="1" applyFill="1" applyBorder="1" applyAlignment="1">
      <alignment horizontal="right" wrapText="1"/>
    </xf>
    <xf numFmtId="167" fontId="3" fillId="3" borderId="3" xfId="0" applyNumberFormat="1" applyFont="1" applyFill="1" applyBorder="1" applyAlignment="1">
      <alignment horizontal="right" vertical="top" wrapText="1"/>
    </xf>
    <xf numFmtId="0" fontId="2" fillId="3" borderId="2" xfId="0" applyFont="1" applyFill="1" applyBorder="1" applyAlignment="1">
      <alignment horizontal="right" wrapText="1"/>
    </xf>
    <xf numFmtId="167" fontId="3" fillId="3" borderId="0" xfId="0" applyNumberFormat="1" applyFont="1" applyFill="1" applyBorder="1" applyAlignment="1">
      <alignment horizontal="right" vertical="top" wrapText="1"/>
    </xf>
    <xf numFmtId="0" fontId="0" fillId="3" borderId="0" xfId="0" applyFill="1" applyBorder="1" applyAlignment="1">
      <alignment horizontal="right"/>
    </xf>
    <xf numFmtId="167" fontId="3" fillId="3" borderId="17" xfId="0" applyNumberFormat="1" applyFont="1" applyFill="1" applyBorder="1" applyAlignment="1">
      <alignment horizontal="right" vertical="top" wrapText="1"/>
    </xf>
    <xf numFmtId="0" fontId="2" fillId="3" borderId="6" xfId="0" applyFont="1" applyFill="1" applyBorder="1" applyAlignment="1">
      <alignment wrapText="1"/>
    </xf>
    <xf numFmtId="167" fontId="3" fillId="0" borderId="1" xfId="0" applyNumberFormat="1" applyFont="1" applyFill="1" applyBorder="1" applyAlignment="1">
      <alignment horizontal="right" vertical="top" wrapText="1"/>
    </xf>
    <xf numFmtId="167" fontId="3" fillId="0" borderId="3" xfId="0" applyNumberFormat="1" applyFont="1" applyFill="1" applyBorder="1" applyAlignment="1">
      <alignment horizontal="right" vertical="top" wrapText="1"/>
    </xf>
    <xf numFmtId="167" fontId="3" fillId="0" borderId="2" xfId="0" applyNumberFormat="1" applyFont="1" applyFill="1" applyBorder="1" applyAlignment="1">
      <alignment horizontal="right" vertical="top" wrapText="1"/>
    </xf>
    <xf numFmtId="167" fontId="3" fillId="0" borderId="0" xfId="0" applyNumberFormat="1" applyFont="1" applyFill="1" applyAlignment="1">
      <alignment horizontal="right" vertical="top" wrapText="1"/>
    </xf>
    <xf numFmtId="0" fontId="2" fillId="0" borderId="2" xfId="0" applyFont="1" applyFill="1" applyBorder="1" applyAlignment="1">
      <alignment horizontal="right" wrapText="1"/>
    </xf>
    <xf numFmtId="0" fontId="0" fillId="0" borderId="0" xfId="0" applyFill="1" applyAlignment="1">
      <alignment horizontal="right"/>
    </xf>
    <xf numFmtId="0" fontId="3" fillId="0" borderId="0" xfId="0" applyFont="1" applyFill="1" applyAlignment="1">
      <alignment horizontal="left" vertical="top" wrapText="1"/>
    </xf>
    <xf numFmtId="166" fontId="3" fillId="0" borderId="18" xfId="0" applyNumberFormat="1" applyFont="1" applyBorder="1" applyAlignment="1">
      <alignment horizontal="right" vertical="top" wrapText="1"/>
    </xf>
    <xf numFmtId="0" fontId="0" fillId="0" borderId="0" xfId="0"/>
    <xf numFmtId="0" fontId="3" fillId="0" borderId="0" xfId="0" applyFont="1" applyFill="1" applyAlignment="1">
      <alignment horizontal="left" vertical="top" wrapText="1"/>
    </xf>
    <xf numFmtId="0" fontId="1" fillId="0" borderId="0" xfId="0" applyFont="1" applyAlignment="1">
      <alignment horizontal="left" vertical="top" wrapText="1"/>
    </xf>
    <xf numFmtId="0" fontId="0" fillId="0" borderId="0" xfId="0"/>
    <xf numFmtId="0" fontId="3" fillId="0" borderId="0" xfId="0" applyFont="1" applyAlignment="1">
      <alignment horizontal="left" vertical="top" wrapText="1"/>
    </xf>
    <xf numFmtId="0" fontId="1" fillId="0" borderId="0" xfId="0" applyFont="1" applyAlignment="1">
      <alignment horizontal="center" vertical="top" wrapText="1"/>
    </xf>
    <xf numFmtId="0" fontId="1" fillId="0" borderId="1" xfId="0" applyFont="1" applyBorder="1" applyAlignment="1">
      <alignment horizontal="center" vertical="top" wrapText="1"/>
    </xf>
    <xf numFmtId="0" fontId="3" fillId="3" borderId="0" xfId="0" applyFont="1" applyFill="1" applyAlignment="1">
      <alignment horizontal="left" vertical="top" wrapText="1"/>
    </xf>
    <xf numFmtId="0" fontId="0" fillId="3" borderId="0" xfId="0" applyFill="1"/>
    <xf numFmtId="0" fontId="1" fillId="3" borderId="0" xfId="0" applyFont="1" applyFill="1" applyAlignment="1">
      <alignment horizontal="left" vertical="top" wrapText="1"/>
    </xf>
    <xf numFmtId="0" fontId="1" fillId="3" borderId="0" xfId="0" applyFont="1" applyFill="1" applyAlignment="1">
      <alignment horizontal="center" vertical="top" wrapText="1"/>
    </xf>
    <xf numFmtId="0" fontId="3" fillId="0" borderId="0" xfId="0" applyFont="1" applyFill="1" applyAlignment="1">
      <alignment horizontal="left" vertical="top" wrapText="1"/>
    </xf>
    <xf numFmtId="0" fontId="0" fillId="0" borderId="0" xfId="0" applyFill="1"/>
    <xf numFmtId="0" fontId="0" fillId="0" borderId="0" xfId="0" applyAlignment="1">
      <alignment horizontal="left" wrapText="1"/>
    </xf>
    <xf numFmtId="0" fontId="3" fillId="0" borderId="13" xfId="0" applyFont="1" applyBorder="1" applyAlignment="1">
      <alignment horizontal="left" vertical="top" wrapText="1"/>
    </xf>
    <xf numFmtId="0" fontId="2" fillId="0" borderId="15" xfId="0" applyFont="1" applyBorder="1" applyAlignment="1">
      <alignment wrapText="1"/>
    </xf>
    <xf numFmtId="0" fontId="3" fillId="0" borderId="10" xfId="0" applyFont="1" applyBorder="1" applyAlignment="1">
      <alignment horizontal="left" vertical="top" wrapText="1"/>
    </xf>
    <xf numFmtId="0" fontId="2" fillId="0" borderId="10" xfId="0" applyFont="1" applyBorder="1" applyAlignment="1">
      <alignment wrapText="1"/>
    </xf>
    <xf numFmtId="0" fontId="2" fillId="0" borderId="16" xfId="0" applyFont="1" applyBorder="1" applyAlignment="1">
      <alignment wrapText="1"/>
    </xf>
    <xf numFmtId="0" fontId="3" fillId="0" borderId="12" xfId="0" applyFont="1" applyFill="1" applyBorder="1" applyAlignment="1">
      <alignment horizontal="left" vertical="top" wrapText="1"/>
    </xf>
    <xf numFmtId="0" fontId="2" fillId="0" borderId="13" xfId="0" applyFont="1" applyFill="1" applyBorder="1" applyAlignment="1">
      <alignment wrapText="1"/>
    </xf>
    <xf numFmtId="0" fontId="2" fillId="0" borderId="15" xfId="0" applyFont="1" applyFill="1" applyBorder="1" applyAlignment="1">
      <alignment wrapText="1"/>
    </xf>
    <xf numFmtId="0" fontId="1" fillId="0" borderId="8" xfId="0" applyFont="1" applyBorder="1" applyAlignment="1">
      <alignment horizontal="left" vertical="top" wrapText="1"/>
    </xf>
    <xf numFmtId="0" fontId="1" fillId="0" borderId="10" xfId="0" applyFont="1" applyBorder="1" applyAlignment="1">
      <alignment horizontal="left" vertical="top" wrapText="1"/>
    </xf>
    <xf numFmtId="0" fontId="2" fillId="0" borderId="11" xfId="0" applyFont="1" applyBorder="1" applyAlignment="1">
      <alignment wrapText="1"/>
    </xf>
    <xf numFmtId="0" fontId="6" fillId="0" borderId="0" xfId="0" applyFont="1" applyFill="1" applyAlignment="1">
      <alignment horizontal="left" wrapText="1"/>
    </xf>
    <xf numFmtId="0" fontId="6" fillId="0" borderId="0" xfId="0" applyFont="1" applyAlignment="1">
      <alignment horizontal="left" wrapText="1"/>
    </xf>
    <xf numFmtId="0" fontId="4" fillId="0" borderId="0" xfId="0" applyFont="1" applyAlignment="1">
      <alignment horizontal="left" wrapText="1"/>
    </xf>
    <xf numFmtId="0" fontId="1" fillId="0" borderId="0" xfId="0" applyFont="1" applyAlignment="1">
      <alignment horizontal="center" wrapText="1"/>
    </xf>
    <xf numFmtId="0" fontId="1" fillId="0" borderId="1" xfId="0" applyFont="1" applyBorder="1" applyAlignment="1">
      <alignment horizontal="center" wrapText="1"/>
    </xf>
  </cellXfs>
  <cellStyles count="1">
    <cellStyle name="Normal" xfId="0" builtinId="0"/>
  </cellStyles>
  <dxfs count="0"/>
  <tableStyles count="0"/>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96"/>
  <sheetViews>
    <sheetView showGridLines="0" tabSelected="1" showRuler="0" topLeftCell="A22" workbookViewId="0">
      <selection activeCell="B62" sqref="B62"/>
    </sheetView>
  </sheetViews>
  <sheetFormatPr defaultColWidth="13.33203125" defaultRowHeight="13.2" x14ac:dyDescent="0.25"/>
  <cols>
    <col min="1" max="1" width="2.33203125" customWidth="1"/>
    <col min="2" max="2" width="54.6640625" customWidth="1"/>
    <col min="3" max="3" width="18.33203125" customWidth="1"/>
    <col min="4" max="4" width="1.88671875" customWidth="1"/>
    <col min="5" max="5" width="18.33203125" customWidth="1"/>
    <col min="6" max="6" width="1.88671875" customWidth="1"/>
    <col min="7" max="7" width="18.33203125" customWidth="1"/>
    <col min="8" max="16" width="20.109375" customWidth="1"/>
  </cols>
  <sheetData>
    <row r="1" spans="1:7" ht="13.35" customHeight="1" x14ac:dyDescent="0.25">
      <c r="A1" s="98" t="s">
        <v>0</v>
      </c>
      <c r="B1" s="96"/>
      <c r="C1" s="96"/>
      <c r="D1" s="96"/>
      <c r="E1" s="96"/>
      <c r="F1" s="96"/>
      <c r="G1" s="96"/>
    </row>
    <row r="2" spans="1:7" ht="13.35" customHeight="1" x14ac:dyDescent="0.25">
      <c r="A2" s="98" t="s">
        <v>192</v>
      </c>
      <c r="B2" s="96"/>
      <c r="C2" s="96"/>
      <c r="D2" s="96"/>
      <c r="E2" s="96"/>
      <c r="F2" s="96"/>
      <c r="G2" s="96"/>
    </row>
    <row r="3" spans="1:7" ht="13.35" customHeight="1" x14ac:dyDescent="0.25">
      <c r="A3" s="98" t="s">
        <v>1</v>
      </c>
      <c r="B3" s="96"/>
      <c r="C3" s="96"/>
      <c r="D3" s="96"/>
      <c r="E3" s="96"/>
      <c r="F3" s="96"/>
      <c r="G3" s="96"/>
    </row>
    <row r="4" spans="1:7" ht="13.35" customHeight="1" x14ac:dyDescent="0.25">
      <c r="A4" s="98" t="s">
        <v>2</v>
      </c>
      <c r="B4" s="96"/>
      <c r="C4" s="96"/>
      <c r="D4" s="96"/>
      <c r="E4" s="96"/>
      <c r="F4" s="96"/>
      <c r="G4" s="96"/>
    </row>
    <row r="5" spans="1:7" ht="25.95" customHeight="1" x14ac:dyDescent="0.25">
      <c r="A5" s="96"/>
      <c r="B5" s="96"/>
    </row>
    <row r="6" spans="1:7" ht="14.1" customHeight="1" x14ac:dyDescent="0.25">
      <c r="A6" s="96"/>
      <c r="B6" s="96"/>
      <c r="C6" s="99" t="s">
        <v>3</v>
      </c>
      <c r="D6" s="96"/>
      <c r="E6" s="96"/>
      <c r="F6" s="96"/>
      <c r="G6" s="96"/>
    </row>
    <row r="7" spans="1:7" ht="14.1" customHeight="1" x14ac:dyDescent="0.25">
      <c r="A7" s="96"/>
      <c r="B7" s="96"/>
      <c r="C7" s="1">
        <v>43921</v>
      </c>
      <c r="D7" s="10"/>
      <c r="E7" s="1">
        <v>43830</v>
      </c>
      <c r="F7" s="10"/>
      <c r="G7" s="1">
        <v>43555</v>
      </c>
    </row>
    <row r="8" spans="1:7" ht="14.1" customHeight="1" x14ac:dyDescent="0.25">
      <c r="A8" s="96"/>
      <c r="B8" s="96"/>
      <c r="C8" s="2">
        <v>43921</v>
      </c>
      <c r="E8" s="2">
        <v>43830</v>
      </c>
      <c r="G8" s="2">
        <v>43555</v>
      </c>
    </row>
    <row r="9" spans="1:7" ht="14.1" customHeight="1" x14ac:dyDescent="0.25">
      <c r="A9" s="95" t="s">
        <v>4</v>
      </c>
      <c r="B9" s="96"/>
      <c r="C9" s="10"/>
      <c r="E9" s="10"/>
      <c r="G9" s="10"/>
    </row>
    <row r="10" spans="1:7" ht="14.1" customHeight="1" x14ac:dyDescent="0.25">
      <c r="A10" s="97" t="s">
        <v>5</v>
      </c>
      <c r="B10" s="96"/>
      <c r="C10" s="27">
        <v>933</v>
      </c>
      <c r="E10" s="27">
        <v>644</v>
      </c>
      <c r="G10" s="27">
        <v>638</v>
      </c>
    </row>
    <row r="11" spans="1:7" ht="14.1" customHeight="1" x14ac:dyDescent="0.25">
      <c r="A11" s="97" t="s">
        <v>6</v>
      </c>
      <c r="B11" s="96"/>
      <c r="C11" s="28"/>
      <c r="E11" s="28"/>
      <c r="G11" s="28"/>
    </row>
    <row r="12" spans="1:7" ht="14.1" customHeight="1" x14ac:dyDescent="0.25">
      <c r="A12" s="97" t="s">
        <v>7</v>
      </c>
      <c r="B12" s="96"/>
      <c r="C12" s="29">
        <v>-479</v>
      </c>
      <c r="E12" s="29">
        <v>-315</v>
      </c>
      <c r="G12" s="29">
        <v>-331</v>
      </c>
    </row>
    <row r="13" spans="1:7" ht="14.1" customHeight="1" x14ac:dyDescent="0.25">
      <c r="A13" s="97" t="s">
        <v>8</v>
      </c>
      <c r="B13" s="96"/>
      <c r="C13" s="30">
        <v>-173</v>
      </c>
      <c r="E13" s="30">
        <v>-104</v>
      </c>
      <c r="G13" s="30">
        <v>-74</v>
      </c>
    </row>
    <row r="14" spans="1:7" ht="14.1" customHeight="1" x14ac:dyDescent="0.25">
      <c r="A14" s="97" t="s">
        <v>9</v>
      </c>
      <c r="B14" s="96"/>
      <c r="C14" s="32">
        <f>SUM(C10:C13)</f>
        <v>281</v>
      </c>
      <c r="E14" s="32">
        <f>SUM(E10:E13)</f>
        <v>225</v>
      </c>
      <c r="G14" s="32">
        <f>SUM(G10:G13)</f>
        <v>233</v>
      </c>
    </row>
    <row r="15" spans="1:7" ht="14.1" customHeight="1" x14ac:dyDescent="0.25">
      <c r="A15" s="97" t="s">
        <v>10</v>
      </c>
      <c r="B15" s="96"/>
      <c r="C15" s="29">
        <v>128</v>
      </c>
      <c r="E15" s="29">
        <v>129</v>
      </c>
      <c r="G15" s="29">
        <v>121</v>
      </c>
    </row>
    <row r="16" spans="1:7" ht="14.1" customHeight="1" x14ac:dyDescent="0.25">
      <c r="A16" s="97" t="s">
        <v>11</v>
      </c>
      <c r="B16" s="96"/>
      <c r="C16" s="29">
        <v>211</v>
      </c>
      <c r="E16" s="29">
        <v>194</v>
      </c>
      <c r="G16" s="29">
        <v>193</v>
      </c>
    </row>
    <row r="17" spans="1:7" ht="15.75" customHeight="1" x14ac:dyDescent="0.25">
      <c r="A17" s="97" t="s">
        <v>12</v>
      </c>
      <c r="B17" s="96"/>
      <c r="C17" s="29">
        <v>81</v>
      </c>
      <c r="E17" s="29">
        <v>98</v>
      </c>
      <c r="G17" s="29">
        <v>77</v>
      </c>
    </row>
    <row r="18" spans="1:7" ht="14.1" customHeight="1" x14ac:dyDescent="0.25">
      <c r="A18" s="97" t="s">
        <v>13</v>
      </c>
      <c r="B18" s="96"/>
      <c r="C18" s="30">
        <v>0</v>
      </c>
      <c r="E18" s="30">
        <v>0</v>
      </c>
      <c r="G18" s="30">
        <v>10</v>
      </c>
    </row>
    <row r="19" spans="1:7" ht="14.1" customHeight="1" x14ac:dyDescent="0.25">
      <c r="A19" s="3" t="s">
        <v>14</v>
      </c>
      <c r="B19" s="3" t="s">
        <v>15</v>
      </c>
      <c r="C19" s="31">
        <f>C14+SUM(C15:C18)</f>
        <v>701</v>
      </c>
      <c r="E19" s="31">
        <f>E14+SUM(E15:E18)</f>
        <v>646</v>
      </c>
      <c r="G19" s="31">
        <f>G14+SUM(G15:G18)</f>
        <v>634</v>
      </c>
    </row>
    <row r="20" spans="1:7" ht="14.1" customHeight="1" x14ac:dyDescent="0.25">
      <c r="A20" s="96"/>
      <c r="B20" s="96"/>
      <c r="C20" s="35"/>
      <c r="E20" s="35"/>
      <c r="G20" s="35"/>
    </row>
    <row r="21" spans="1:7" ht="14.1" customHeight="1" x14ac:dyDescent="0.25">
      <c r="A21" s="95" t="s">
        <v>16</v>
      </c>
      <c r="B21" s="96"/>
      <c r="C21" s="28"/>
      <c r="E21" s="28"/>
      <c r="G21" s="28"/>
    </row>
    <row r="22" spans="1:7" ht="14.1" customHeight="1" x14ac:dyDescent="0.25">
      <c r="A22" s="97" t="s">
        <v>17</v>
      </c>
      <c r="B22" s="96"/>
      <c r="C22" s="29">
        <v>195</v>
      </c>
      <c r="E22" s="29">
        <v>189</v>
      </c>
      <c r="G22" s="29">
        <v>175</v>
      </c>
    </row>
    <row r="23" spans="1:7" ht="14.1" customHeight="1" x14ac:dyDescent="0.25">
      <c r="A23" s="97" t="s">
        <v>18</v>
      </c>
      <c r="B23" s="96"/>
      <c r="C23" s="29">
        <v>27</v>
      </c>
      <c r="E23" s="29">
        <v>28</v>
      </c>
      <c r="G23" s="29">
        <v>37</v>
      </c>
    </row>
    <row r="24" spans="1:7" ht="14.1" customHeight="1" x14ac:dyDescent="0.25">
      <c r="A24" s="97" t="s">
        <v>19</v>
      </c>
      <c r="B24" s="96"/>
      <c r="C24" s="29">
        <v>35</v>
      </c>
      <c r="E24" s="29">
        <v>35</v>
      </c>
      <c r="G24" s="29">
        <v>33</v>
      </c>
    </row>
    <row r="25" spans="1:7" ht="14.1" customHeight="1" x14ac:dyDescent="0.25">
      <c r="A25" s="97" t="s">
        <v>20</v>
      </c>
      <c r="B25" s="96"/>
      <c r="C25" s="29">
        <v>25</v>
      </c>
      <c r="E25" s="29">
        <v>25</v>
      </c>
      <c r="G25" s="29">
        <v>24</v>
      </c>
    </row>
    <row r="26" spans="1:7" ht="14.1" customHeight="1" x14ac:dyDescent="0.25">
      <c r="A26" s="97" t="s">
        <v>21</v>
      </c>
      <c r="B26" s="96"/>
      <c r="C26" s="29">
        <v>61</v>
      </c>
      <c r="E26" s="29">
        <v>30</v>
      </c>
      <c r="G26" s="29">
        <v>16</v>
      </c>
    </row>
    <row r="27" spans="1:7" ht="14.1" customHeight="1" x14ac:dyDescent="0.25">
      <c r="A27" s="97" t="s">
        <v>22</v>
      </c>
      <c r="B27" s="96"/>
      <c r="C27" s="29">
        <v>9</v>
      </c>
      <c r="E27" s="29">
        <v>10</v>
      </c>
      <c r="G27" s="29">
        <v>10</v>
      </c>
    </row>
    <row r="28" spans="1:7" ht="14.1" customHeight="1" x14ac:dyDescent="0.25">
      <c r="A28" s="97" t="s">
        <v>23</v>
      </c>
      <c r="B28" s="96"/>
      <c r="C28" s="29">
        <v>48</v>
      </c>
      <c r="E28" s="29">
        <v>47</v>
      </c>
      <c r="G28" s="29">
        <v>48</v>
      </c>
    </row>
    <row r="29" spans="1:7" ht="14.1" customHeight="1" x14ac:dyDescent="0.25">
      <c r="A29" s="97" t="s">
        <v>24</v>
      </c>
      <c r="B29" s="96"/>
      <c r="C29" s="29">
        <v>7</v>
      </c>
      <c r="E29" s="29">
        <v>8</v>
      </c>
      <c r="G29" s="29">
        <v>7</v>
      </c>
    </row>
    <row r="30" spans="1:7" ht="14.1" customHeight="1" x14ac:dyDescent="0.25">
      <c r="A30" s="97" t="s">
        <v>25</v>
      </c>
      <c r="B30" s="96"/>
      <c r="C30" s="29">
        <v>7</v>
      </c>
      <c r="E30" s="29">
        <v>5</v>
      </c>
      <c r="G30" s="29">
        <v>9</v>
      </c>
    </row>
    <row r="31" spans="1:7" ht="14.1" customHeight="1" x14ac:dyDescent="0.25">
      <c r="A31" s="97" t="s">
        <v>26</v>
      </c>
      <c r="B31" s="96"/>
      <c r="C31" s="30">
        <v>12</v>
      </c>
      <c r="E31" s="30">
        <v>9</v>
      </c>
      <c r="G31" s="30">
        <v>0</v>
      </c>
    </row>
    <row r="32" spans="1:7" ht="15.75" customHeight="1" x14ac:dyDescent="0.25">
      <c r="A32" s="3" t="s">
        <v>14</v>
      </c>
      <c r="B32" s="3" t="s">
        <v>27</v>
      </c>
      <c r="C32" s="31">
        <f>SUM(C22:C31)</f>
        <v>426</v>
      </c>
      <c r="E32" s="31">
        <f>SUM(E22:E31)</f>
        <v>386</v>
      </c>
      <c r="G32" s="31">
        <f>SUM(G22:G31)</f>
        <v>359</v>
      </c>
    </row>
    <row r="33" spans="1:7" ht="15.75" customHeight="1" x14ac:dyDescent="0.25">
      <c r="A33" s="95" t="s">
        <v>28</v>
      </c>
      <c r="B33" s="96"/>
      <c r="C33" s="32">
        <f>C19-C32</f>
        <v>275</v>
      </c>
      <c r="E33" s="32">
        <f>E19-E32</f>
        <v>260</v>
      </c>
      <c r="G33" s="32">
        <f>G19-G32</f>
        <v>275</v>
      </c>
    </row>
    <row r="34" spans="1:7" ht="14.1" customHeight="1" x14ac:dyDescent="0.25">
      <c r="A34" s="97" t="s">
        <v>29</v>
      </c>
      <c r="B34" s="96"/>
      <c r="C34" s="29">
        <v>2</v>
      </c>
      <c r="E34" s="29">
        <v>2</v>
      </c>
      <c r="G34" s="29">
        <v>3</v>
      </c>
    </row>
    <row r="35" spans="1:7" ht="14.1" customHeight="1" x14ac:dyDescent="0.25">
      <c r="A35" s="97" t="s">
        <v>30</v>
      </c>
      <c r="B35" s="96"/>
      <c r="C35" s="29">
        <v>-26</v>
      </c>
      <c r="E35" s="29">
        <v>-28</v>
      </c>
      <c r="G35" s="29">
        <v>-37</v>
      </c>
    </row>
    <row r="36" spans="1:7" ht="14.1" customHeight="1" x14ac:dyDescent="0.25">
      <c r="A36" s="97" t="s">
        <v>203</v>
      </c>
      <c r="B36" s="96"/>
      <c r="C36" s="29">
        <v>0</v>
      </c>
      <c r="E36" s="29">
        <v>0</v>
      </c>
      <c r="G36" s="29">
        <v>27</v>
      </c>
    </row>
    <row r="37" spans="1:7" ht="14.1" customHeight="1" x14ac:dyDescent="0.25">
      <c r="A37" s="97" t="s">
        <v>31</v>
      </c>
      <c r="B37" s="96"/>
      <c r="C37" s="29">
        <v>5</v>
      </c>
      <c r="E37" s="29">
        <v>4</v>
      </c>
      <c r="G37" s="29">
        <v>0</v>
      </c>
    </row>
    <row r="38" spans="1:7" ht="14.1" customHeight="1" x14ac:dyDescent="0.25">
      <c r="A38" s="97" t="s">
        <v>32</v>
      </c>
      <c r="B38" s="96"/>
      <c r="C38" s="30">
        <v>17</v>
      </c>
      <c r="E38" s="30">
        <v>14</v>
      </c>
      <c r="G38" s="30">
        <v>45</v>
      </c>
    </row>
    <row r="39" spans="1:7" ht="14.1" customHeight="1" x14ac:dyDescent="0.25">
      <c r="A39" s="95" t="s">
        <v>33</v>
      </c>
      <c r="B39" s="96"/>
      <c r="C39" s="32">
        <f>SUM(C34:C38)+C33</f>
        <v>273</v>
      </c>
      <c r="E39" s="32">
        <f>SUM(E34:E38)+E33</f>
        <v>252</v>
      </c>
      <c r="G39" s="32">
        <f>SUM(G34:G38)+G33</f>
        <v>313</v>
      </c>
    </row>
    <row r="40" spans="1:7" ht="14.1" customHeight="1" x14ac:dyDescent="0.25">
      <c r="A40" s="97" t="s">
        <v>34</v>
      </c>
      <c r="B40" s="96"/>
      <c r="C40" s="30">
        <v>70</v>
      </c>
      <c r="E40" s="30">
        <v>50</v>
      </c>
      <c r="G40" s="30">
        <v>66</v>
      </c>
    </row>
    <row r="41" spans="1:7" ht="14.1" customHeight="1" x14ac:dyDescent="0.25">
      <c r="A41" s="96"/>
      <c r="B41" s="96"/>
      <c r="C41" s="35"/>
      <c r="E41" s="35"/>
      <c r="G41" s="35"/>
    </row>
    <row r="42" spans="1:7" ht="14.1" customHeight="1" thickBot="1" x14ac:dyDescent="0.3">
      <c r="A42" s="95" t="s">
        <v>35</v>
      </c>
      <c r="B42" s="96"/>
      <c r="C42" s="36">
        <f>C39-C40</f>
        <v>203</v>
      </c>
      <c r="E42" s="36">
        <f>E39-E40</f>
        <v>202</v>
      </c>
      <c r="G42" s="36">
        <f>G39-G40</f>
        <v>247</v>
      </c>
    </row>
    <row r="43" spans="1:7" ht="14.1" customHeight="1" thickTop="1" x14ac:dyDescent="0.25">
      <c r="A43" s="96"/>
      <c r="B43" s="96"/>
      <c r="C43" s="34"/>
      <c r="E43" s="34"/>
      <c r="G43" s="34"/>
    </row>
    <row r="44" spans="1:7" ht="14.1" customHeight="1" x14ac:dyDescent="0.25">
      <c r="A44" s="95" t="s">
        <v>36</v>
      </c>
      <c r="B44" s="96"/>
      <c r="C44" s="28"/>
      <c r="E44" s="28"/>
      <c r="G44" s="28"/>
    </row>
    <row r="45" spans="1:7" ht="16.649999999999999" customHeight="1" thickBot="1" x14ac:dyDescent="0.3">
      <c r="A45" s="97" t="s">
        <v>37</v>
      </c>
      <c r="B45" s="96"/>
      <c r="C45" s="37">
        <f>C42/C51</f>
        <v>1.2310491206791996</v>
      </c>
      <c r="E45" s="37">
        <f>E42/E51</f>
        <v>1.2279635258358663</v>
      </c>
      <c r="G45" s="37">
        <f>G42/G51</f>
        <v>1.4942528735632183</v>
      </c>
    </row>
    <row r="46" spans="1:7" ht="14.1" customHeight="1" thickTop="1" thickBot="1" x14ac:dyDescent="0.3">
      <c r="A46" s="97" t="s">
        <v>38</v>
      </c>
      <c r="B46" s="96"/>
      <c r="C46" s="38">
        <f>C42/C52</f>
        <v>1.2170263788968825</v>
      </c>
      <c r="E46" s="38">
        <f>E42/E52</f>
        <v>1.2110311750599521</v>
      </c>
      <c r="G46" s="38">
        <f>G42/G52</f>
        <v>1.4790419161676647</v>
      </c>
    </row>
    <row r="47" spans="1:7" ht="14.1" customHeight="1" thickTop="1" thickBot="1" x14ac:dyDescent="0.3">
      <c r="A47" s="97" t="s">
        <v>39</v>
      </c>
      <c r="B47" s="96"/>
      <c r="C47" s="38">
        <v>0.47</v>
      </c>
      <c r="E47" s="38">
        <v>0.47</v>
      </c>
      <c r="G47" s="38">
        <v>0.44</v>
      </c>
    </row>
    <row r="48" spans="1:7" ht="14.1" customHeight="1" thickTop="1" x14ac:dyDescent="0.25">
      <c r="A48" s="96"/>
      <c r="B48" s="96"/>
      <c r="C48" s="34"/>
      <c r="E48" s="34"/>
      <c r="G48" s="34"/>
    </row>
    <row r="49" spans="1:7" ht="14.1" customHeight="1" x14ac:dyDescent="0.25">
      <c r="A49" s="95" t="s">
        <v>40</v>
      </c>
      <c r="B49" s="96"/>
      <c r="C49" s="28"/>
      <c r="E49" s="28"/>
      <c r="G49" s="28"/>
    </row>
    <row r="50" spans="1:7" ht="14.1" customHeight="1" x14ac:dyDescent="0.25">
      <c r="A50" s="95" t="s">
        <v>41</v>
      </c>
      <c r="B50" s="96"/>
      <c r="C50" s="28"/>
      <c r="E50" s="28"/>
      <c r="G50" s="28"/>
    </row>
    <row r="51" spans="1:7" ht="14.1" customHeight="1" x14ac:dyDescent="0.25">
      <c r="A51" s="97" t="s">
        <v>42</v>
      </c>
      <c r="B51" s="96"/>
      <c r="C51" s="39">
        <v>164.9</v>
      </c>
      <c r="E51" s="39">
        <v>164.5</v>
      </c>
      <c r="G51" s="39">
        <v>165.3</v>
      </c>
    </row>
    <row r="52" spans="1:7" ht="14.1" customHeight="1" x14ac:dyDescent="0.25">
      <c r="A52" s="97" t="s">
        <v>43</v>
      </c>
      <c r="B52" s="97"/>
      <c r="C52" s="39">
        <v>166.8</v>
      </c>
      <c r="E52" s="39">
        <v>166.8</v>
      </c>
      <c r="G52" s="39">
        <v>167</v>
      </c>
    </row>
    <row r="53" spans="1:7" ht="14.1" customHeight="1" x14ac:dyDescent="0.25">
      <c r="G53" s="28"/>
    </row>
    <row r="54" spans="1:7" ht="14.1" customHeight="1" x14ac:dyDescent="0.25">
      <c r="G54" s="28"/>
    </row>
    <row r="55" spans="1:7" ht="14.1" customHeight="1" x14ac:dyDescent="0.25"/>
    <row r="56" spans="1:7" ht="14.1" customHeight="1" x14ac:dyDescent="0.25"/>
    <row r="57" spans="1:7" ht="14.1" customHeight="1" x14ac:dyDescent="0.25"/>
    <row r="58" spans="1:7" ht="14.1" customHeight="1" x14ac:dyDescent="0.25"/>
    <row r="59" spans="1:7" ht="14.1" customHeight="1" x14ac:dyDescent="0.25"/>
    <row r="60" spans="1:7" ht="14.1" customHeight="1" x14ac:dyDescent="0.25"/>
    <row r="61" spans="1:7" ht="14.1" customHeight="1" x14ac:dyDescent="0.25"/>
    <row r="62" spans="1:7" ht="14.1" customHeight="1" x14ac:dyDescent="0.25"/>
    <row r="63" spans="1:7" ht="14.1" customHeight="1" x14ac:dyDescent="0.25"/>
    <row r="64" spans="1:7" ht="14.1" customHeight="1" x14ac:dyDescent="0.25"/>
    <row r="65" ht="14.1" customHeight="1" x14ac:dyDescent="0.25"/>
    <row r="66" ht="14.1" customHeight="1" x14ac:dyDescent="0.25"/>
    <row r="67" ht="14.1" customHeight="1" x14ac:dyDescent="0.25"/>
    <row r="68" ht="14.1" customHeight="1" x14ac:dyDescent="0.25"/>
    <row r="69" ht="14.1" customHeight="1" x14ac:dyDescent="0.25"/>
    <row r="70" ht="14.1" customHeight="1" x14ac:dyDescent="0.25"/>
    <row r="71" ht="14.1" customHeight="1" x14ac:dyDescent="0.25"/>
    <row r="72" ht="14.1" customHeight="1" x14ac:dyDescent="0.25"/>
    <row r="73" ht="14.1" customHeight="1" x14ac:dyDescent="0.25"/>
    <row r="74" ht="14.1" customHeight="1" x14ac:dyDescent="0.25"/>
    <row r="75" ht="14.1" customHeight="1" x14ac:dyDescent="0.25"/>
    <row r="76" ht="14.1" customHeight="1" x14ac:dyDescent="0.25"/>
    <row r="77" ht="14.1" customHeight="1" x14ac:dyDescent="0.25"/>
    <row r="78" ht="14.1" customHeight="1" x14ac:dyDescent="0.25"/>
    <row r="79" ht="14.1" customHeight="1" x14ac:dyDescent="0.25"/>
    <row r="80" ht="14.1" customHeight="1" x14ac:dyDescent="0.25"/>
    <row r="81" ht="14.1" customHeight="1" x14ac:dyDescent="0.25"/>
    <row r="82" ht="14.1" customHeight="1" x14ac:dyDescent="0.25"/>
    <row r="83" ht="14.1" customHeight="1" x14ac:dyDescent="0.25"/>
    <row r="84" ht="14.1" customHeight="1" x14ac:dyDescent="0.25"/>
    <row r="85" ht="14.1" customHeight="1" x14ac:dyDescent="0.25"/>
    <row r="86" ht="14.1" customHeight="1" x14ac:dyDescent="0.25"/>
    <row r="87" ht="14.1" customHeight="1" x14ac:dyDescent="0.25"/>
    <row r="88" ht="14.1" customHeight="1" x14ac:dyDescent="0.25"/>
    <row r="89" ht="14.1" customHeight="1" x14ac:dyDescent="0.25"/>
    <row r="90" ht="14.1" customHeight="1" x14ac:dyDescent="0.25"/>
    <row r="91" ht="14.1" customHeight="1" x14ac:dyDescent="0.25"/>
    <row r="92" ht="14.1" customHeight="1" x14ac:dyDescent="0.25"/>
    <row r="93" ht="14.1" customHeight="1" x14ac:dyDescent="0.25"/>
    <row r="94" ht="14.1" customHeight="1" x14ac:dyDescent="0.25"/>
    <row r="95" ht="14.1" customHeight="1" x14ac:dyDescent="0.25"/>
    <row r="96" ht="14.1" customHeight="1" x14ac:dyDescent="0.25"/>
  </sheetData>
  <mergeCells count="51">
    <mergeCell ref="A3:G3"/>
    <mergeCell ref="A2:G2"/>
    <mergeCell ref="A1:G1"/>
    <mergeCell ref="A5:B5"/>
    <mergeCell ref="A9:B9"/>
    <mergeCell ref="A6:B6"/>
    <mergeCell ref="A7:B7"/>
    <mergeCell ref="A8:B8"/>
    <mergeCell ref="C6:G6"/>
    <mergeCell ref="A4:G4"/>
    <mergeCell ref="A10:B10"/>
    <mergeCell ref="A11:B11"/>
    <mergeCell ref="A12:B12"/>
    <mergeCell ref="A13:B13"/>
    <mergeCell ref="A14:B14"/>
    <mergeCell ref="A15:B15"/>
    <mergeCell ref="A16:B16"/>
    <mergeCell ref="A17:B17"/>
    <mergeCell ref="A18:B18"/>
    <mergeCell ref="A20:B20"/>
    <mergeCell ref="A21:B21"/>
    <mergeCell ref="A22:B22"/>
    <mergeCell ref="A23:B23"/>
    <mergeCell ref="A24:B24"/>
    <mergeCell ref="A25:B25"/>
    <mergeCell ref="A26:B26"/>
    <mergeCell ref="A27:B27"/>
    <mergeCell ref="A28:B28"/>
    <mergeCell ref="A29:B29"/>
    <mergeCell ref="A30:B30"/>
    <mergeCell ref="A36:B36"/>
    <mergeCell ref="A37:B37"/>
    <mergeCell ref="A38:B38"/>
    <mergeCell ref="A39:B39"/>
    <mergeCell ref="A31:B31"/>
    <mergeCell ref="A33:B33"/>
    <mergeCell ref="A34:B34"/>
    <mergeCell ref="A35:B35"/>
    <mergeCell ref="A40:B40"/>
    <mergeCell ref="A41:B41"/>
    <mergeCell ref="A42:B42"/>
    <mergeCell ref="A43:B43"/>
    <mergeCell ref="A49:B49"/>
    <mergeCell ref="A50:B50"/>
    <mergeCell ref="A51:B51"/>
    <mergeCell ref="A52:B52"/>
    <mergeCell ref="A44:B44"/>
    <mergeCell ref="A45:B45"/>
    <mergeCell ref="A46:B46"/>
    <mergeCell ref="A47:B47"/>
    <mergeCell ref="A48:B48"/>
  </mergeCells>
  <pageMargins left="0.75" right="0.75" top="1" bottom="1" header="0.5" footer="0.5"/>
  <pageSetup scale="78" orientation="portrait" horizontalDpi="4294967293"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92"/>
  <sheetViews>
    <sheetView showGridLines="0" showRuler="0" topLeftCell="A28" zoomScaleNormal="100" workbookViewId="0">
      <selection activeCell="B62" sqref="B62"/>
    </sheetView>
  </sheetViews>
  <sheetFormatPr defaultColWidth="13.33203125" defaultRowHeight="13.2" x14ac:dyDescent="0.25"/>
  <cols>
    <col min="1" max="1" width="3.109375" customWidth="1"/>
    <col min="2" max="2" width="3.6640625" customWidth="1"/>
    <col min="3" max="3" width="1.5546875" customWidth="1"/>
    <col min="4" max="4" width="69.5546875" customWidth="1"/>
    <col min="5" max="5" width="18.109375" customWidth="1"/>
    <col min="6" max="6" width="1.6640625" customWidth="1"/>
    <col min="7" max="7" width="18.109375" customWidth="1"/>
    <col min="8" max="8" width="1.6640625" customWidth="1"/>
    <col min="9" max="9" width="18.109375" customWidth="1"/>
    <col min="10" max="20" width="20.109375" customWidth="1"/>
  </cols>
  <sheetData>
    <row r="1" spans="1:9" ht="16.649999999999999" customHeight="1" x14ac:dyDescent="0.25">
      <c r="A1" s="98" t="s">
        <v>0</v>
      </c>
      <c r="B1" s="96"/>
      <c r="C1" s="96"/>
      <c r="D1" s="96"/>
      <c r="E1" s="96"/>
      <c r="F1" s="96"/>
      <c r="G1" s="96"/>
      <c r="H1" s="96"/>
      <c r="I1" s="96"/>
    </row>
    <row r="2" spans="1:9" ht="16.649999999999999" customHeight="1" x14ac:dyDescent="0.25">
      <c r="A2" s="98" t="s">
        <v>44</v>
      </c>
      <c r="B2" s="96"/>
      <c r="C2" s="96"/>
      <c r="D2" s="96"/>
      <c r="E2" s="96"/>
      <c r="F2" s="96"/>
      <c r="G2" s="96"/>
      <c r="H2" s="96"/>
      <c r="I2" s="96"/>
    </row>
    <row r="3" spans="1:9" ht="16.649999999999999" customHeight="1" x14ac:dyDescent="0.25">
      <c r="A3" s="98" t="s">
        <v>45</v>
      </c>
      <c r="B3" s="96"/>
      <c r="C3" s="96"/>
      <c r="D3" s="96"/>
      <c r="E3" s="96"/>
      <c r="F3" s="96"/>
      <c r="G3" s="96"/>
      <c r="H3" s="96"/>
      <c r="I3" s="96"/>
    </row>
    <row r="4" spans="1:9" ht="16.649999999999999" customHeight="1" x14ac:dyDescent="0.25">
      <c r="A4" s="98" t="s">
        <v>2</v>
      </c>
      <c r="B4" s="96"/>
      <c r="C4" s="96"/>
      <c r="D4" s="96"/>
      <c r="E4" s="96"/>
      <c r="F4" s="96"/>
      <c r="G4" s="96"/>
      <c r="H4" s="96"/>
      <c r="I4" s="96"/>
    </row>
    <row r="5" spans="1:9" ht="25.95" customHeight="1" x14ac:dyDescent="0.25"/>
    <row r="6" spans="1:9" ht="16.649999999999999" customHeight="1" x14ac:dyDescent="0.25">
      <c r="E6" s="99" t="s">
        <v>46</v>
      </c>
      <c r="F6" s="96"/>
      <c r="G6" s="96"/>
      <c r="H6" s="96"/>
      <c r="I6" s="96"/>
    </row>
    <row r="7" spans="1:9" ht="16.649999999999999" customHeight="1" x14ac:dyDescent="0.25">
      <c r="E7" s="1">
        <v>43921</v>
      </c>
      <c r="F7" s="10"/>
      <c r="G7" s="1">
        <v>43830</v>
      </c>
      <c r="H7" s="10"/>
      <c r="I7" s="1">
        <v>43555</v>
      </c>
    </row>
    <row r="8" spans="1:9" ht="16.649999999999999" customHeight="1" x14ac:dyDescent="0.25">
      <c r="E8" s="2">
        <v>43921</v>
      </c>
      <c r="G8" s="2">
        <v>43830</v>
      </c>
      <c r="I8" s="2">
        <v>43555</v>
      </c>
    </row>
    <row r="9" spans="1:9" ht="16.649999999999999" customHeight="1" x14ac:dyDescent="0.25">
      <c r="A9" s="95" t="s">
        <v>47</v>
      </c>
      <c r="B9" s="96"/>
      <c r="C9" s="96"/>
      <c r="D9" s="96"/>
      <c r="E9" s="10"/>
      <c r="G9" s="10"/>
      <c r="I9" s="10"/>
    </row>
    <row r="10" spans="1:9" ht="16.649999999999999" customHeight="1" x14ac:dyDescent="0.25">
      <c r="B10" s="95" t="s">
        <v>48</v>
      </c>
      <c r="C10" s="96"/>
      <c r="D10" s="96"/>
      <c r="E10" s="5">
        <v>285</v>
      </c>
      <c r="G10" s="5">
        <v>211</v>
      </c>
      <c r="I10" s="5">
        <v>193</v>
      </c>
    </row>
    <row r="11" spans="1:9" ht="16.649999999999999" customHeight="1" x14ac:dyDescent="0.25">
      <c r="B11" s="97" t="s">
        <v>6</v>
      </c>
      <c r="C11" s="96"/>
      <c r="D11" s="96"/>
    </row>
    <row r="12" spans="1:9" ht="16.649999999999999" customHeight="1" x14ac:dyDescent="0.25">
      <c r="D12" s="4" t="s">
        <v>7</v>
      </c>
      <c r="E12" s="6">
        <v>-172</v>
      </c>
      <c r="G12" s="6">
        <v>-124</v>
      </c>
      <c r="I12" s="6">
        <v>-113</v>
      </c>
    </row>
    <row r="13" spans="1:9" ht="16.649999999999999" customHeight="1" x14ac:dyDescent="0.25">
      <c r="D13" s="4" t="s">
        <v>8</v>
      </c>
      <c r="E13" s="7">
        <v>-19</v>
      </c>
      <c r="G13" s="7">
        <v>-14</v>
      </c>
      <c r="I13" s="7">
        <v>-8</v>
      </c>
    </row>
    <row r="14" spans="1:9" ht="16.649999999999999" customHeight="1" x14ac:dyDescent="0.25">
      <c r="C14" s="95" t="s">
        <v>49</v>
      </c>
      <c r="D14" s="96"/>
      <c r="E14" s="8">
        <f>SUM(E10:E13)</f>
        <v>94</v>
      </c>
      <c r="G14" s="8">
        <f>SUM(G10:G13)</f>
        <v>73</v>
      </c>
      <c r="I14" s="8">
        <f>SUM(I10:I13)</f>
        <v>72</v>
      </c>
    </row>
    <row r="15" spans="1:9" ht="16.649999999999999" customHeight="1" x14ac:dyDescent="0.25">
      <c r="B15" s="95" t="s">
        <v>50</v>
      </c>
      <c r="C15" s="96"/>
      <c r="D15" s="96"/>
      <c r="E15" s="6">
        <v>558</v>
      </c>
      <c r="G15" s="6">
        <v>345</v>
      </c>
      <c r="I15" s="6">
        <v>352</v>
      </c>
    </row>
    <row r="16" spans="1:9" ht="16.649999999999999" customHeight="1" x14ac:dyDescent="0.25">
      <c r="B16" s="97" t="s">
        <v>6</v>
      </c>
      <c r="C16" s="96"/>
      <c r="D16" s="96"/>
    </row>
    <row r="17" spans="1:9" ht="16.649999999999999" customHeight="1" x14ac:dyDescent="0.25">
      <c r="D17" s="4" t="s">
        <v>7</v>
      </c>
      <c r="E17" s="6">
        <v>-307</v>
      </c>
      <c r="G17" s="6">
        <v>-191</v>
      </c>
      <c r="I17" s="6">
        <v>-217</v>
      </c>
    </row>
    <row r="18" spans="1:9" ht="16.649999999999999" customHeight="1" x14ac:dyDescent="0.25">
      <c r="D18" s="4" t="s">
        <v>8</v>
      </c>
      <c r="E18" s="7">
        <v>-153</v>
      </c>
      <c r="G18" s="7">
        <v>-89</v>
      </c>
      <c r="I18" s="7">
        <v>-66</v>
      </c>
    </row>
    <row r="19" spans="1:9" ht="16.649999999999999" customHeight="1" x14ac:dyDescent="0.25">
      <c r="C19" s="95" t="s">
        <v>51</v>
      </c>
      <c r="D19" s="96"/>
      <c r="E19" s="8">
        <f>SUM(E15:E18)</f>
        <v>98</v>
      </c>
      <c r="G19" s="8">
        <f>SUM(G15:G18)</f>
        <v>65</v>
      </c>
      <c r="I19" s="8">
        <f>SUM(I15:I18)</f>
        <v>69</v>
      </c>
    </row>
    <row r="20" spans="1:9" ht="16.649999999999999" customHeight="1" x14ac:dyDescent="0.25">
      <c r="B20" s="95" t="s">
        <v>52</v>
      </c>
      <c r="C20" s="96"/>
      <c r="D20" s="96"/>
      <c r="E20" s="6">
        <v>18</v>
      </c>
      <c r="G20" s="6">
        <v>16</v>
      </c>
      <c r="I20" s="6">
        <v>20</v>
      </c>
    </row>
    <row r="21" spans="1:9" ht="16.649999999999999" customHeight="1" x14ac:dyDescent="0.25">
      <c r="B21" s="97" t="s">
        <v>6</v>
      </c>
      <c r="C21" s="96"/>
      <c r="D21" s="96"/>
    </row>
    <row r="22" spans="1:9" ht="16.649999999999999" customHeight="1" x14ac:dyDescent="0.25">
      <c r="D22" s="4" t="s">
        <v>7</v>
      </c>
      <c r="E22" s="6">
        <v>0</v>
      </c>
      <c r="G22" s="6">
        <v>0</v>
      </c>
      <c r="I22" s="6">
        <v>-1</v>
      </c>
    </row>
    <row r="23" spans="1:9" ht="16.649999999999999" customHeight="1" x14ac:dyDescent="0.25">
      <c r="D23" s="4" t="s">
        <v>8</v>
      </c>
      <c r="E23" s="7">
        <v>-1</v>
      </c>
      <c r="G23" s="7">
        <v>-1</v>
      </c>
      <c r="I23" s="7">
        <v>0</v>
      </c>
    </row>
    <row r="24" spans="1:9" ht="16.2" customHeight="1" x14ac:dyDescent="0.25">
      <c r="C24" s="95" t="s">
        <v>53</v>
      </c>
      <c r="D24" s="96"/>
      <c r="E24" s="8">
        <f>SUM(E20:E23)</f>
        <v>17</v>
      </c>
      <c r="G24" s="8">
        <f>SUM(G20:G23)</f>
        <v>15</v>
      </c>
      <c r="I24" s="8">
        <f>SUM(I20:I23)</f>
        <v>19</v>
      </c>
    </row>
    <row r="25" spans="1:9" ht="16.649999999999999" customHeight="1" x14ac:dyDescent="0.25">
      <c r="B25" s="95" t="s">
        <v>54</v>
      </c>
      <c r="C25" s="96"/>
      <c r="D25" s="96"/>
      <c r="E25" s="7">
        <v>72</v>
      </c>
      <c r="G25" s="7">
        <v>72</v>
      </c>
      <c r="I25" s="7">
        <v>73</v>
      </c>
    </row>
    <row r="26" spans="1:9" ht="16.649999999999999" customHeight="1" x14ac:dyDescent="0.25">
      <c r="C26" s="95" t="s">
        <v>55</v>
      </c>
      <c r="D26" s="96"/>
      <c r="E26" s="9">
        <f>E25+E24+E19+E14</f>
        <v>281</v>
      </c>
      <c r="G26" s="9">
        <f>G25+G24+G19+G14</f>
        <v>225</v>
      </c>
      <c r="I26" s="9">
        <f>I25+I24+I19+I14</f>
        <v>233</v>
      </c>
    </row>
    <row r="27" spans="1:9" ht="16.649999999999999" customHeight="1" x14ac:dyDescent="0.25">
      <c r="A27" s="95" t="s">
        <v>56</v>
      </c>
      <c r="B27" s="96"/>
      <c r="C27" s="96"/>
      <c r="D27" s="96"/>
    </row>
    <row r="28" spans="1:9" ht="16.649999999999999" customHeight="1" x14ac:dyDescent="0.25">
      <c r="B28" s="95" t="s">
        <v>57</v>
      </c>
      <c r="C28" s="96"/>
      <c r="D28" s="96"/>
      <c r="E28" s="6">
        <v>75</v>
      </c>
      <c r="G28" s="12">
        <v>77</v>
      </c>
      <c r="I28" s="12">
        <v>71</v>
      </c>
    </row>
    <row r="29" spans="1:9" ht="16.649999999999999" customHeight="1" x14ac:dyDescent="0.25">
      <c r="B29" s="95" t="s">
        <v>58</v>
      </c>
      <c r="C29" s="96"/>
      <c r="D29" s="96"/>
      <c r="E29" s="7">
        <v>53</v>
      </c>
      <c r="G29" s="7">
        <v>52</v>
      </c>
      <c r="I29" s="7">
        <v>50</v>
      </c>
    </row>
    <row r="30" spans="1:9" x14ac:dyDescent="0.25">
      <c r="C30" s="95" t="s">
        <v>59</v>
      </c>
      <c r="D30" s="96"/>
      <c r="E30" s="13">
        <f>SUM(E28:E29)</f>
        <v>128</v>
      </c>
      <c r="G30" s="13">
        <f>SUM(G28:G29)</f>
        <v>129</v>
      </c>
      <c r="I30" s="13">
        <f>SUM(I28:I29)</f>
        <v>121</v>
      </c>
    </row>
    <row r="31" spans="1:9" ht="16.649999999999999" customHeight="1" x14ac:dyDescent="0.25">
      <c r="A31" s="95" t="s">
        <v>60</v>
      </c>
      <c r="B31" s="96"/>
      <c r="C31" s="96"/>
      <c r="D31" s="96"/>
    </row>
    <row r="32" spans="1:9" ht="16.649999999999999" customHeight="1" x14ac:dyDescent="0.25">
      <c r="B32" s="95" t="s">
        <v>61</v>
      </c>
      <c r="C32" s="96"/>
      <c r="D32" s="96"/>
      <c r="E32" s="6">
        <v>97</v>
      </c>
      <c r="G32" s="6">
        <v>96</v>
      </c>
      <c r="I32" s="6">
        <v>100</v>
      </c>
    </row>
    <row r="33" spans="1:9" ht="16.649999999999999" customHeight="1" x14ac:dyDescent="0.25">
      <c r="B33" s="95" t="s">
        <v>62</v>
      </c>
      <c r="C33" s="96"/>
      <c r="D33" s="96"/>
      <c r="E33" s="6">
        <v>73</v>
      </c>
      <c r="G33" s="6">
        <v>57</v>
      </c>
      <c r="I33" s="6">
        <v>54</v>
      </c>
    </row>
    <row r="34" spans="1:9" ht="16.649999999999999" customHeight="1" x14ac:dyDescent="0.25">
      <c r="B34" s="95" t="s">
        <v>63</v>
      </c>
      <c r="C34" s="96"/>
      <c r="D34" s="96"/>
      <c r="E34" s="7">
        <v>41</v>
      </c>
      <c r="G34" s="7">
        <v>41</v>
      </c>
      <c r="I34" s="7">
        <v>39</v>
      </c>
    </row>
    <row r="35" spans="1:9" ht="16.649999999999999" customHeight="1" x14ac:dyDescent="0.25">
      <c r="C35" s="95" t="s">
        <v>64</v>
      </c>
      <c r="D35" s="96"/>
      <c r="E35" s="9">
        <f>SUM(E32:E34)</f>
        <v>211</v>
      </c>
      <c r="G35" s="9">
        <f>SUM(G32:G34)</f>
        <v>194</v>
      </c>
      <c r="I35" s="9">
        <f>SUM(I32:I34)</f>
        <v>193</v>
      </c>
    </row>
    <row r="36" spans="1:9" ht="16.649999999999999" customHeight="1" x14ac:dyDescent="0.25">
      <c r="A36" s="95" t="s">
        <v>65</v>
      </c>
      <c r="B36" s="96"/>
      <c r="C36" s="96"/>
      <c r="D36" s="96"/>
      <c r="E36" s="6">
        <v>81</v>
      </c>
      <c r="G36" s="6">
        <v>98</v>
      </c>
      <c r="I36" s="6">
        <v>77</v>
      </c>
    </row>
    <row r="37" spans="1:9" ht="16.649999999999999" customHeight="1" x14ac:dyDescent="0.25">
      <c r="A37" s="95" t="s">
        <v>66</v>
      </c>
      <c r="B37" s="96"/>
      <c r="C37" s="96"/>
      <c r="D37" s="96"/>
      <c r="E37" s="7">
        <v>0</v>
      </c>
      <c r="G37" s="7">
        <v>0</v>
      </c>
      <c r="I37" s="7">
        <v>10</v>
      </c>
    </row>
    <row r="38" spans="1:9" ht="16.649999999999999" customHeight="1" thickBot="1" x14ac:dyDescent="0.3">
      <c r="A38" s="95" t="s">
        <v>193</v>
      </c>
      <c r="B38" s="96"/>
      <c r="C38" s="96"/>
      <c r="D38" s="96"/>
      <c r="E38" s="14">
        <f>E36+E35+E30+E26+E37</f>
        <v>701</v>
      </c>
      <c r="G38" s="14">
        <f>G36+G35+G30+G26+G37</f>
        <v>646</v>
      </c>
      <c r="I38" s="14">
        <f>I36+I35+I30+I26+I37</f>
        <v>634</v>
      </c>
    </row>
    <row r="39" spans="1:9" ht="16.649999999999999" customHeight="1" thickTop="1" x14ac:dyDescent="0.25">
      <c r="E39" s="11"/>
      <c r="G39" s="11"/>
      <c r="I39" s="11"/>
    </row>
    <row r="40" spans="1:9" ht="16.649999999999999" customHeight="1" x14ac:dyDescent="0.25"/>
    <row r="41" spans="1:9" ht="16.649999999999999" customHeight="1" x14ac:dyDescent="0.25"/>
    <row r="42" spans="1:9" ht="16.649999999999999" customHeight="1" x14ac:dyDescent="0.25"/>
    <row r="43" spans="1:9" ht="16.649999999999999" customHeight="1" x14ac:dyDescent="0.25"/>
    <row r="44" spans="1:9" ht="16.649999999999999" customHeight="1" x14ac:dyDescent="0.25"/>
    <row r="45" spans="1:9" ht="16.649999999999999" customHeight="1" x14ac:dyDescent="0.25"/>
    <row r="46" spans="1:9" ht="16.649999999999999" customHeight="1" x14ac:dyDescent="0.25"/>
    <row r="47" spans="1:9" ht="16.649999999999999" customHeight="1" x14ac:dyDescent="0.25"/>
    <row r="48" spans="1:9" ht="16.649999999999999" customHeight="1" x14ac:dyDescent="0.25"/>
    <row r="49" ht="16.649999999999999" customHeight="1" x14ac:dyDescent="0.25"/>
    <row r="50" ht="16.649999999999999" customHeight="1" x14ac:dyDescent="0.25"/>
    <row r="51" ht="16.649999999999999" customHeight="1" x14ac:dyDescent="0.25"/>
    <row r="52" ht="16.649999999999999" customHeight="1" x14ac:dyDescent="0.25"/>
    <row r="53" ht="16.649999999999999" customHeight="1" x14ac:dyDescent="0.25"/>
    <row r="54" ht="16.649999999999999" customHeight="1" x14ac:dyDescent="0.25"/>
    <row r="55" ht="16.649999999999999" customHeight="1" x14ac:dyDescent="0.25"/>
    <row r="56" ht="16.649999999999999" customHeight="1" x14ac:dyDescent="0.25"/>
    <row r="57" ht="16.649999999999999" customHeight="1" x14ac:dyDescent="0.25"/>
    <row r="58" ht="16.649999999999999" customHeight="1" x14ac:dyDescent="0.25"/>
    <row r="59" ht="16.649999999999999" customHeight="1" x14ac:dyDescent="0.25"/>
    <row r="60" ht="16.649999999999999" customHeight="1" x14ac:dyDescent="0.25"/>
    <row r="61" ht="16.649999999999999" customHeight="1" x14ac:dyDescent="0.25"/>
    <row r="62" ht="16.649999999999999" customHeight="1" x14ac:dyDescent="0.25"/>
    <row r="63" ht="16.649999999999999" customHeight="1" x14ac:dyDescent="0.25"/>
    <row r="64" ht="16.649999999999999" customHeight="1" x14ac:dyDescent="0.25"/>
    <row r="65" ht="16.649999999999999" customHeight="1" x14ac:dyDescent="0.25"/>
    <row r="66" ht="16.649999999999999" customHeight="1" x14ac:dyDescent="0.25"/>
    <row r="67" ht="16.649999999999999" customHeight="1" x14ac:dyDescent="0.25"/>
    <row r="68" ht="16.649999999999999" customHeight="1" x14ac:dyDescent="0.25"/>
    <row r="69" ht="16.649999999999999" customHeight="1" x14ac:dyDescent="0.25"/>
    <row r="70" ht="16.649999999999999" customHeight="1" x14ac:dyDescent="0.25"/>
    <row r="71" ht="16.649999999999999" customHeight="1" x14ac:dyDescent="0.25"/>
    <row r="72" ht="16.649999999999999" customHeight="1" x14ac:dyDescent="0.25"/>
    <row r="73" ht="16.649999999999999" customHeight="1" x14ac:dyDescent="0.25"/>
    <row r="74" ht="16.649999999999999" customHeight="1" x14ac:dyDescent="0.25"/>
    <row r="75" ht="16.649999999999999" customHeight="1" x14ac:dyDescent="0.25"/>
    <row r="76" ht="16.649999999999999" customHeight="1" x14ac:dyDescent="0.25"/>
    <row r="77" ht="16.649999999999999" customHeight="1" x14ac:dyDescent="0.25"/>
    <row r="78" ht="16.649999999999999" customHeight="1" x14ac:dyDescent="0.25"/>
    <row r="79" ht="16.649999999999999" customHeight="1" x14ac:dyDescent="0.25"/>
    <row r="80" ht="16.649999999999999" customHeight="1" x14ac:dyDescent="0.25"/>
    <row r="81" ht="16.649999999999999" customHeight="1" x14ac:dyDescent="0.25"/>
    <row r="82" ht="16.649999999999999" customHeight="1" x14ac:dyDescent="0.25"/>
    <row r="83" ht="16.649999999999999" customHeight="1" x14ac:dyDescent="0.25"/>
    <row r="84" ht="16.649999999999999" customHeight="1" x14ac:dyDescent="0.25"/>
    <row r="85" ht="16.649999999999999" customHeight="1" x14ac:dyDescent="0.25"/>
    <row r="86" ht="16.649999999999999" customHeight="1" x14ac:dyDescent="0.25"/>
    <row r="87" ht="16.649999999999999" customHeight="1" x14ac:dyDescent="0.25"/>
    <row r="88" ht="16.649999999999999" customHeight="1" x14ac:dyDescent="0.25"/>
    <row r="89" ht="16.649999999999999" customHeight="1" x14ac:dyDescent="0.25"/>
    <row r="90" ht="16.649999999999999" customHeight="1" x14ac:dyDescent="0.25"/>
    <row r="91" ht="16.649999999999999" customHeight="1" x14ac:dyDescent="0.25"/>
    <row r="92" ht="16.649999999999999" customHeight="1" x14ac:dyDescent="0.25"/>
  </sheetData>
  <mergeCells count="29">
    <mergeCell ref="E6:I6"/>
    <mergeCell ref="A3:I3"/>
    <mergeCell ref="A4:I4"/>
    <mergeCell ref="A1:I1"/>
    <mergeCell ref="A2:I2"/>
    <mergeCell ref="B11:D11"/>
    <mergeCell ref="B10:D10"/>
    <mergeCell ref="A9:D9"/>
    <mergeCell ref="C14:D14"/>
    <mergeCell ref="B15:D15"/>
    <mergeCell ref="C19:D19"/>
    <mergeCell ref="B16:D16"/>
    <mergeCell ref="B21:D21"/>
    <mergeCell ref="B20:D20"/>
    <mergeCell ref="C24:D24"/>
    <mergeCell ref="B25:D25"/>
    <mergeCell ref="A27:D27"/>
    <mergeCell ref="B28:D28"/>
    <mergeCell ref="C26:D26"/>
    <mergeCell ref="B29:D29"/>
    <mergeCell ref="C35:D35"/>
    <mergeCell ref="A36:D36"/>
    <mergeCell ref="A38:D38"/>
    <mergeCell ref="A37:D37"/>
    <mergeCell ref="C30:D30"/>
    <mergeCell ref="A31:D31"/>
    <mergeCell ref="B32:D32"/>
    <mergeCell ref="B33:D33"/>
    <mergeCell ref="B34:D34"/>
  </mergeCells>
  <pageMargins left="0.75" right="0.75" top="1" bottom="1" header="0.5" footer="0.5"/>
  <pageSetup scale="67" orientation="portrait" horizontalDpi="4294967293"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04"/>
  <sheetViews>
    <sheetView showGridLines="0" workbookViewId="0">
      <pane xSplit="2" ySplit="7" topLeftCell="C45" activePane="bottomRight" state="frozen"/>
      <selection activeCell="B62" sqref="B62"/>
      <selection pane="topRight" activeCell="B62" sqref="B62"/>
      <selection pane="bottomLeft" activeCell="B62" sqref="B62"/>
      <selection pane="bottomRight" activeCell="B62" sqref="B62"/>
    </sheetView>
  </sheetViews>
  <sheetFormatPr defaultColWidth="13.33203125" defaultRowHeight="13.2" x14ac:dyDescent="0.25"/>
  <cols>
    <col min="1" max="1" width="6.5546875" style="66" customWidth="1"/>
    <col min="2" max="2" width="44.5546875" style="66" customWidth="1"/>
    <col min="3" max="3" width="20.109375" style="66" customWidth="1"/>
    <col min="4" max="4" width="18" style="66" customWidth="1"/>
    <col min="5" max="5" width="1.88671875" style="66" customWidth="1"/>
    <col min="6" max="6" width="18" style="66" customWidth="1"/>
    <col min="7" max="23" width="20.109375" style="66" customWidth="1"/>
    <col min="24" max="16384" width="13.33203125" style="66"/>
  </cols>
  <sheetData>
    <row r="1" spans="1:6" ht="16.649999999999999" customHeight="1" x14ac:dyDescent="0.25">
      <c r="A1" s="103" t="s">
        <v>0</v>
      </c>
      <c r="B1" s="101"/>
      <c r="C1" s="101"/>
      <c r="D1" s="101"/>
      <c r="E1" s="101"/>
      <c r="F1" s="101"/>
    </row>
    <row r="2" spans="1:6" ht="16.649999999999999" customHeight="1" x14ac:dyDescent="0.25">
      <c r="A2" s="103" t="s">
        <v>67</v>
      </c>
      <c r="B2" s="101"/>
      <c r="C2" s="101"/>
      <c r="D2" s="101"/>
      <c r="E2" s="101"/>
      <c r="F2" s="101"/>
    </row>
    <row r="3" spans="1:6" ht="16.649999999999999" customHeight="1" x14ac:dyDescent="0.25">
      <c r="A3" s="103" t="s">
        <v>45</v>
      </c>
      <c r="B3" s="101"/>
      <c r="C3" s="101"/>
      <c r="D3" s="101"/>
      <c r="E3" s="101"/>
      <c r="F3" s="101"/>
    </row>
    <row r="4" spans="1:6" ht="16.649999999999999" customHeight="1" x14ac:dyDescent="0.25"/>
    <row r="5" spans="1:6" ht="16.649999999999999" customHeight="1" x14ac:dyDescent="0.25">
      <c r="D5" s="67">
        <v>43921</v>
      </c>
      <c r="F5" s="67">
        <v>43830</v>
      </c>
    </row>
    <row r="6" spans="1:6" ht="16.649999999999999" customHeight="1" x14ac:dyDescent="0.25">
      <c r="D6" s="68">
        <v>43921</v>
      </c>
      <c r="F6" s="68">
        <v>43830</v>
      </c>
    </row>
    <row r="7" spans="1:6" ht="16.649999999999999" customHeight="1" x14ac:dyDescent="0.25">
      <c r="A7" s="102" t="s">
        <v>68</v>
      </c>
      <c r="B7" s="101"/>
      <c r="D7" s="69" t="s">
        <v>2</v>
      </c>
      <c r="F7" s="70"/>
    </row>
    <row r="8" spans="1:6" ht="16.649999999999999" customHeight="1" x14ac:dyDescent="0.25">
      <c r="A8" s="100" t="s">
        <v>69</v>
      </c>
      <c r="B8" s="101"/>
    </row>
    <row r="9" spans="1:6" ht="16.649999999999999" customHeight="1" x14ac:dyDescent="0.25">
      <c r="B9" s="71" t="s">
        <v>70</v>
      </c>
      <c r="D9" s="72">
        <v>1015</v>
      </c>
      <c r="E9" s="73"/>
      <c r="F9" s="72">
        <v>332</v>
      </c>
    </row>
    <row r="10" spans="1:6" ht="16.649999999999999" customHeight="1" x14ac:dyDescent="0.25">
      <c r="B10" s="71" t="s">
        <v>71</v>
      </c>
      <c r="D10" s="74">
        <v>29</v>
      </c>
      <c r="E10" s="73"/>
      <c r="F10" s="74">
        <v>30</v>
      </c>
    </row>
    <row r="11" spans="1:6" ht="16.649999999999999" customHeight="1" x14ac:dyDescent="0.25">
      <c r="B11" s="91" t="s">
        <v>206</v>
      </c>
      <c r="D11" s="74">
        <v>254</v>
      </c>
      <c r="E11" s="73"/>
      <c r="F11" s="74">
        <v>291</v>
      </c>
    </row>
    <row r="12" spans="1:6" ht="16.649999999999999" customHeight="1" x14ac:dyDescent="0.25">
      <c r="B12" s="71" t="s">
        <v>72</v>
      </c>
      <c r="D12" s="74">
        <v>568</v>
      </c>
      <c r="E12" s="73"/>
      <c r="F12" s="74">
        <v>422</v>
      </c>
    </row>
    <row r="13" spans="1:6" ht="16.649999999999999" customHeight="1" x14ac:dyDescent="0.25">
      <c r="B13" s="71" t="s">
        <v>73</v>
      </c>
      <c r="D13" s="74">
        <v>3241</v>
      </c>
      <c r="E13" s="73"/>
      <c r="F13" s="74">
        <v>2996</v>
      </c>
    </row>
    <row r="14" spans="1:6" ht="16.649999999999999" customHeight="1" x14ac:dyDescent="0.25">
      <c r="B14" s="71" t="s">
        <v>74</v>
      </c>
      <c r="D14" s="75">
        <v>163</v>
      </c>
      <c r="E14" s="73"/>
      <c r="F14" s="75">
        <v>219</v>
      </c>
    </row>
    <row r="15" spans="1:6" ht="16.649999999999999" customHeight="1" x14ac:dyDescent="0.25">
      <c r="A15" s="100" t="s">
        <v>75</v>
      </c>
      <c r="B15" s="101"/>
      <c r="D15" s="76">
        <f>SUM(D9:D14)</f>
        <v>5270</v>
      </c>
      <c r="E15" s="73"/>
      <c r="F15" s="76">
        <f>SUM(F9:F14)</f>
        <v>4290</v>
      </c>
    </row>
    <row r="16" spans="1:6" ht="16.649999999999999" customHeight="1" x14ac:dyDescent="0.25">
      <c r="A16" s="100" t="s">
        <v>76</v>
      </c>
      <c r="B16" s="101"/>
      <c r="D16" s="74">
        <v>375</v>
      </c>
      <c r="E16" s="73"/>
      <c r="F16" s="74">
        <v>384</v>
      </c>
    </row>
    <row r="17" spans="1:6" ht="16.649999999999999" customHeight="1" x14ac:dyDescent="0.25">
      <c r="A17" s="100" t="s">
        <v>77</v>
      </c>
      <c r="B17" s="101"/>
      <c r="D17" s="74">
        <v>6326</v>
      </c>
      <c r="E17" s="73"/>
      <c r="F17" s="74">
        <v>6366</v>
      </c>
    </row>
    <row r="18" spans="1:6" ht="16.649999999999999" customHeight="1" x14ac:dyDescent="0.25">
      <c r="A18" s="100" t="s">
        <v>78</v>
      </c>
      <c r="B18" s="101"/>
      <c r="D18" s="74">
        <v>2200</v>
      </c>
      <c r="E18" s="73"/>
      <c r="F18" s="74">
        <v>2249</v>
      </c>
    </row>
    <row r="19" spans="1:6" ht="16.649999999999999" customHeight="1" x14ac:dyDescent="0.25">
      <c r="A19" s="100" t="s">
        <v>79</v>
      </c>
      <c r="B19" s="101"/>
      <c r="D19" s="74">
        <v>324</v>
      </c>
      <c r="E19" s="73"/>
      <c r="F19" s="74">
        <v>346</v>
      </c>
    </row>
    <row r="20" spans="1:6" ht="16.649999999999999" customHeight="1" x14ac:dyDescent="0.25">
      <c r="A20" s="100" t="s">
        <v>80</v>
      </c>
      <c r="B20" s="101"/>
      <c r="D20" s="75">
        <v>303</v>
      </c>
      <c r="E20" s="73"/>
      <c r="F20" s="75">
        <v>289</v>
      </c>
    </row>
    <row r="21" spans="1:6" ht="16.649999999999999" customHeight="1" x14ac:dyDescent="0.25">
      <c r="A21" s="100" t="s">
        <v>81</v>
      </c>
      <c r="B21" s="101"/>
      <c r="D21" s="77">
        <f>SUM(D15:D20)</f>
        <v>14798</v>
      </c>
      <c r="E21" s="73"/>
      <c r="F21" s="77">
        <f>SUM(F15:F20)</f>
        <v>13924</v>
      </c>
    </row>
    <row r="22" spans="1:6" ht="16.649999999999999" customHeight="1" x14ac:dyDescent="0.25">
      <c r="D22" s="78"/>
      <c r="E22" s="73"/>
      <c r="F22" s="78"/>
    </row>
    <row r="23" spans="1:6" ht="16.649999999999999" customHeight="1" x14ac:dyDescent="0.25">
      <c r="A23" s="102" t="s">
        <v>82</v>
      </c>
      <c r="B23" s="101"/>
      <c r="D23" s="73"/>
      <c r="E23" s="73"/>
      <c r="F23" s="73"/>
    </row>
    <row r="24" spans="1:6" ht="16.649999999999999" customHeight="1" x14ac:dyDescent="0.25">
      <c r="A24" s="100" t="s">
        <v>83</v>
      </c>
      <c r="B24" s="101"/>
      <c r="D24" s="73"/>
      <c r="E24" s="73"/>
      <c r="F24" s="73"/>
    </row>
    <row r="25" spans="1:6" ht="16.649999999999999" customHeight="1" x14ac:dyDescent="0.25">
      <c r="B25" s="71" t="s">
        <v>84</v>
      </c>
      <c r="D25" s="72">
        <v>183</v>
      </c>
      <c r="E25" s="73"/>
      <c r="F25" s="72">
        <v>148</v>
      </c>
    </row>
    <row r="26" spans="1:6" ht="16.649999999999999" customHeight="1" x14ac:dyDescent="0.25">
      <c r="B26" s="71" t="s">
        <v>85</v>
      </c>
      <c r="D26" s="74">
        <v>161</v>
      </c>
      <c r="E26" s="73"/>
      <c r="F26" s="74">
        <v>132</v>
      </c>
    </row>
    <row r="27" spans="1:6" ht="16.649999999999999" customHeight="1" x14ac:dyDescent="0.25">
      <c r="B27" s="71" t="s">
        <v>86</v>
      </c>
      <c r="D27" s="74">
        <v>132</v>
      </c>
      <c r="E27" s="73"/>
      <c r="F27" s="74">
        <v>188</v>
      </c>
    </row>
    <row r="28" spans="1:6" ht="16.649999999999999" customHeight="1" x14ac:dyDescent="0.25">
      <c r="B28" s="71" t="s">
        <v>87</v>
      </c>
      <c r="D28" s="74">
        <v>416</v>
      </c>
      <c r="E28" s="73"/>
      <c r="F28" s="74">
        <v>211</v>
      </c>
    </row>
    <row r="29" spans="1:6" ht="16.649999999999999" customHeight="1" x14ac:dyDescent="0.25">
      <c r="B29" s="71" t="s">
        <v>88</v>
      </c>
      <c r="D29" s="74">
        <v>171</v>
      </c>
      <c r="E29" s="73"/>
      <c r="F29" s="74">
        <v>161</v>
      </c>
    </row>
    <row r="30" spans="1:6" ht="16.649999999999999" customHeight="1" x14ac:dyDescent="0.25">
      <c r="B30" s="71" t="s">
        <v>73</v>
      </c>
      <c r="D30" s="74">
        <v>3241</v>
      </c>
      <c r="E30" s="73"/>
      <c r="F30" s="74">
        <v>2996</v>
      </c>
    </row>
    <row r="31" spans="1:6" ht="16.649999999999999" customHeight="1" x14ac:dyDescent="0.25">
      <c r="B31" s="71" t="s">
        <v>89</v>
      </c>
      <c r="D31" s="85">
        <v>1146</v>
      </c>
      <c r="E31" s="73"/>
      <c r="F31" s="75">
        <v>391</v>
      </c>
    </row>
    <row r="32" spans="1:6" ht="16.649999999999999" hidden="1" customHeight="1" x14ac:dyDescent="0.25">
      <c r="B32" s="71" t="s">
        <v>90</v>
      </c>
      <c r="D32" s="86">
        <v>0</v>
      </c>
      <c r="E32" s="73"/>
      <c r="F32" s="79">
        <v>0</v>
      </c>
    </row>
    <row r="33" spans="1:6" ht="16.649999999999999" customHeight="1" x14ac:dyDescent="0.25">
      <c r="A33" s="100" t="s">
        <v>91</v>
      </c>
      <c r="B33" s="101"/>
      <c r="D33" s="87">
        <f>SUM(D25:D31)</f>
        <v>5450</v>
      </c>
      <c r="E33" s="73"/>
      <c r="F33" s="76">
        <f>SUM(F25:F31)</f>
        <v>4227</v>
      </c>
    </row>
    <row r="34" spans="1:6" ht="16.649999999999999" customHeight="1" x14ac:dyDescent="0.25">
      <c r="A34" s="100" t="s">
        <v>92</v>
      </c>
      <c r="B34" s="101"/>
      <c r="D34" s="88">
        <v>2962</v>
      </c>
      <c r="E34" s="73"/>
      <c r="F34" s="74">
        <v>2996</v>
      </c>
    </row>
    <row r="35" spans="1:6" ht="16.649999999999999" customHeight="1" x14ac:dyDescent="0.25">
      <c r="A35" s="100" t="s">
        <v>93</v>
      </c>
      <c r="B35" s="101"/>
      <c r="D35" s="88">
        <v>507</v>
      </c>
      <c r="E35" s="73"/>
      <c r="F35" s="74">
        <v>552</v>
      </c>
    </row>
    <row r="36" spans="1:6" ht="16.649999999999999" customHeight="1" x14ac:dyDescent="0.25">
      <c r="A36" s="100" t="s">
        <v>94</v>
      </c>
      <c r="B36" s="101"/>
      <c r="D36" s="88">
        <v>310</v>
      </c>
      <c r="E36" s="73"/>
      <c r="F36" s="74">
        <v>331</v>
      </c>
    </row>
    <row r="37" spans="1:6" ht="16.649999999999999" customHeight="1" x14ac:dyDescent="0.25">
      <c r="A37" s="100" t="s">
        <v>95</v>
      </c>
      <c r="B37" s="101"/>
      <c r="D37" s="85">
        <v>171</v>
      </c>
      <c r="E37" s="73"/>
      <c r="F37" s="75">
        <v>179</v>
      </c>
    </row>
    <row r="38" spans="1:6" ht="16.649999999999999" customHeight="1" x14ac:dyDescent="0.25">
      <c r="A38" s="100" t="s">
        <v>96</v>
      </c>
      <c r="B38" s="101"/>
      <c r="D38" s="86">
        <f>SUM(D33:D37)</f>
        <v>9400</v>
      </c>
      <c r="E38" s="73"/>
      <c r="F38" s="79">
        <f>SUM(F33:F37)</f>
        <v>8285</v>
      </c>
    </row>
    <row r="39" spans="1:6" ht="16.649999999999999" customHeight="1" x14ac:dyDescent="0.25">
      <c r="A39" s="101"/>
      <c r="B39" s="101"/>
      <c r="D39" s="89"/>
      <c r="E39" s="73"/>
      <c r="F39" s="80"/>
    </row>
    <row r="40" spans="1:6" ht="16.649999999999999" customHeight="1" x14ac:dyDescent="0.25">
      <c r="A40" s="102" t="s">
        <v>97</v>
      </c>
      <c r="B40" s="101"/>
      <c r="D40" s="90"/>
      <c r="E40" s="73"/>
      <c r="F40" s="73"/>
    </row>
    <row r="41" spans="1:6" ht="16.649999999999999" customHeight="1" x14ac:dyDescent="0.25">
      <c r="A41" s="102" t="s">
        <v>98</v>
      </c>
      <c r="B41" s="101"/>
      <c r="D41" s="73"/>
      <c r="E41" s="73"/>
      <c r="F41" s="73"/>
    </row>
    <row r="42" spans="1:6" ht="16.649999999999999" customHeight="1" x14ac:dyDescent="0.25">
      <c r="A42" s="100" t="s">
        <v>99</v>
      </c>
      <c r="B42" s="101"/>
      <c r="D42" s="73"/>
      <c r="E42" s="73"/>
      <c r="F42" s="73"/>
    </row>
    <row r="43" spans="1:6" ht="16.649999999999999" customHeight="1" x14ac:dyDescent="0.25">
      <c r="B43" s="71" t="s">
        <v>100</v>
      </c>
      <c r="D43" s="74">
        <v>2</v>
      </c>
      <c r="E43" s="73"/>
      <c r="F43" s="74">
        <v>2</v>
      </c>
    </row>
    <row r="44" spans="1:6" ht="16.649999999999999" customHeight="1" x14ac:dyDescent="0.25">
      <c r="B44" s="71" t="s">
        <v>101</v>
      </c>
      <c r="D44" s="74">
        <v>2527</v>
      </c>
      <c r="E44" s="73"/>
      <c r="F44" s="74">
        <v>2632</v>
      </c>
    </row>
    <row r="45" spans="1:6" ht="16.649999999999999" customHeight="1" x14ac:dyDescent="0.25">
      <c r="B45" s="71" t="s">
        <v>102</v>
      </c>
      <c r="D45" s="74">
        <v>-364</v>
      </c>
      <c r="E45" s="73"/>
      <c r="F45" s="74">
        <v>-336</v>
      </c>
    </row>
    <row r="46" spans="1:6" ht="16.649999999999999" customHeight="1" x14ac:dyDescent="0.25">
      <c r="B46" s="71" t="s">
        <v>103</v>
      </c>
      <c r="D46" s="74">
        <v>-1909</v>
      </c>
      <c r="E46" s="73"/>
      <c r="F46" s="74">
        <v>-1686</v>
      </c>
    </row>
    <row r="47" spans="1:6" ht="16.649999999999999" customHeight="1" x14ac:dyDescent="0.25">
      <c r="B47" s="71" t="s">
        <v>104</v>
      </c>
      <c r="D47" s="81">
        <v>5140</v>
      </c>
      <c r="E47" s="82"/>
      <c r="F47" s="81">
        <v>5027</v>
      </c>
    </row>
    <row r="48" spans="1:6" ht="16.649999999999999" customHeight="1" x14ac:dyDescent="0.25">
      <c r="A48" s="100" t="s">
        <v>105</v>
      </c>
      <c r="B48" s="101"/>
      <c r="D48" s="83">
        <f>SUM(D43:D47)</f>
        <v>5396</v>
      </c>
      <c r="E48" s="82"/>
      <c r="F48" s="83">
        <f>SUM(F43:F47)</f>
        <v>5639</v>
      </c>
    </row>
    <row r="49" spans="1:6" ht="16.649999999999999" customHeight="1" x14ac:dyDescent="0.25">
      <c r="B49" s="94" t="s">
        <v>211</v>
      </c>
      <c r="D49" s="75">
        <v>2</v>
      </c>
      <c r="E49" s="73"/>
      <c r="F49" s="75">
        <v>0</v>
      </c>
    </row>
    <row r="50" spans="1:6" ht="16.649999999999999" customHeight="1" x14ac:dyDescent="0.25">
      <c r="A50" s="100" t="s">
        <v>204</v>
      </c>
      <c r="B50" s="101"/>
      <c r="D50" s="76">
        <f>SUM(D48:D49)</f>
        <v>5398</v>
      </c>
      <c r="E50" s="73"/>
      <c r="F50" s="76">
        <f>SUM(F48:F49)</f>
        <v>5639</v>
      </c>
    </row>
    <row r="51" spans="1:6" ht="16.649999999999999" customHeight="1" x14ac:dyDescent="0.25">
      <c r="A51" s="100" t="s">
        <v>106</v>
      </c>
      <c r="B51" s="101"/>
      <c r="D51" s="77">
        <f>D50+D38</f>
        <v>14798</v>
      </c>
      <c r="E51" s="73"/>
      <c r="F51" s="77">
        <f>F50+F38</f>
        <v>13924</v>
      </c>
    </row>
    <row r="52" spans="1:6" ht="16.649999999999999" customHeight="1" x14ac:dyDescent="0.25">
      <c r="D52" s="84"/>
      <c r="F52" s="84"/>
    </row>
    <row r="53" spans="1:6" ht="16.649999999999999" customHeight="1" x14ac:dyDescent="0.25"/>
    <row r="54" spans="1:6" ht="16.649999999999999" customHeight="1" x14ac:dyDescent="0.25"/>
    <row r="55" spans="1:6" ht="16.649999999999999" customHeight="1" x14ac:dyDescent="0.25"/>
    <row r="56" spans="1:6" ht="16.649999999999999" customHeight="1" x14ac:dyDescent="0.25"/>
    <row r="57" spans="1:6" ht="16.649999999999999" customHeight="1" x14ac:dyDescent="0.25"/>
    <row r="58" spans="1:6" ht="16.649999999999999" customHeight="1" x14ac:dyDescent="0.25"/>
    <row r="59" spans="1:6" ht="16.649999999999999" customHeight="1" x14ac:dyDescent="0.25"/>
    <row r="60" spans="1:6" ht="16.649999999999999" customHeight="1" x14ac:dyDescent="0.25"/>
    <row r="61" spans="1:6" ht="16.649999999999999" customHeight="1" x14ac:dyDescent="0.25"/>
    <row r="62" spans="1:6" ht="16.649999999999999" customHeight="1" x14ac:dyDescent="0.25"/>
    <row r="63" spans="1:6" ht="16.649999999999999" customHeight="1" x14ac:dyDescent="0.25"/>
    <row r="64" spans="1:6" ht="16.649999999999999" customHeight="1" x14ac:dyDescent="0.25"/>
    <row r="65" ht="16.649999999999999" customHeight="1" x14ac:dyDescent="0.25"/>
    <row r="66" ht="16.649999999999999" customHeight="1" x14ac:dyDescent="0.25"/>
    <row r="67" ht="16.649999999999999" customHeight="1" x14ac:dyDescent="0.25"/>
    <row r="68" ht="16.649999999999999" customHeight="1" x14ac:dyDescent="0.25"/>
    <row r="69" ht="16.649999999999999" customHeight="1" x14ac:dyDescent="0.25"/>
    <row r="70" ht="16.649999999999999" customHeight="1" x14ac:dyDescent="0.25"/>
    <row r="71" ht="16.649999999999999" customHeight="1" x14ac:dyDescent="0.25"/>
    <row r="72" ht="16.649999999999999" customHeight="1" x14ac:dyDescent="0.25"/>
    <row r="73" ht="16.649999999999999" customHeight="1" x14ac:dyDescent="0.25"/>
    <row r="74" ht="16.649999999999999" customHeight="1" x14ac:dyDescent="0.25"/>
    <row r="75" ht="16.649999999999999" customHeight="1" x14ac:dyDescent="0.25"/>
    <row r="76" ht="16.649999999999999" customHeight="1" x14ac:dyDescent="0.25"/>
    <row r="77" ht="16.649999999999999" customHeight="1" x14ac:dyDescent="0.25"/>
    <row r="78" ht="16.649999999999999" customHeight="1" x14ac:dyDescent="0.25"/>
    <row r="79" ht="16.649999999999999" customHeight="1" x14ac:dyDescent="0.25"/>
    <row r="80" ht="16.649999999999999" customHeight="1" x14ac:dyDescent="0.25"/>
    <row r="81" ht="16.649999999999999" customHeight="1" x14ac:dyDescent="0.25"/>
    <row r="82" ht="16.649999999999999" customHeight="1" x14ac:dyDescent="0.25"/>
    <row r="83" ht="16.649999999999999" customHeight="1" x14ac:dyDescent="0.25"/>
    <row r="84" ht="16.649999999999999" customHeight="1" x14ac:dyDescent="0.25"/>
    <row r="85" ht="16.649999999999999" customHeight="1" x14ac:dyDescent="0.25"/>
    <row r="86" ht="16.649999999999999" customHeight="1" x14ac:dyDescent="0.25"/>
    <row r="87" ht="16.649999999999999" customHeight="1" x14ac:dyDescent="0.25"/>
    <row r="88" ht="16.649999999999999" customHeight="1" x14ac:dyDescent="0.25"/>
    <row r="89" ht="16.649999999999999" customHeight="1" x14ac:dyDescent="0.25"/>
    <row r="90" ht="16.649999999999999" customHeight="1" x14ac:dyDescent="0.25"/>
    <row r="91" ht="16.649999999999999" customHeight="1" x14ac:dyDescent="0.25"/>
    <row r="92" ht="16.649999999999999" customHeight="1" x14ac:dyDescent="0.25"/>
    <row r="93" ht="16.649999999999999" customHeight="1" x14ac:dyDescent="0.25"/>
    <row r="94" ht="16.649999999999999" customHeight="1" x14ac:dyDescent="0.25"/>
    <row r="95" ht="16.649999999999999" customHeight="1" x14ac:dyDescent="0.25"/>
    <row r="96" ht="16.649999999999999" customHeight="1" x14ac:dyDescent="0.25"/>
    <row r="97" ht="16.649999999999999" customHeight="1" x14ac:dyDescent="0.25"/>
    <row r="98" ht="16.649999999999999" customHeight="1" x14ac:dyDescent="0.25"/>
    <row r="99" ht="16.649999999999999" customHeight="1" x14ac:dyDescent="0.25"/>
    <row r="100" ht="16.649999999999999" customHeight="1" x14ac:dyDescent="0.25"/>
    <row r="101" ht="16.649999999999999" customHeight="1" x14ac:dyDescent="0.25"/>
    <row r="102" ht="16.649999999999999" customHeight="1" x14ac:dyDescent="0.25"/>
    <row r="103" ht="16.649999999999999" customHeight="1" x14ac:dyDescent="0.25"/>
    <row r="104" ht="16.649999999999999" customHeight="1" x14ac:dyDescent="0.25"/>
  </sheetData>
  <mergeCells count="27">
    <mergeCell ref="A1:F1"/>
    <mergeCell ref="A2:F2"/>
    <mergeCell ref="A3:F3"/>
    <mergeCell ref="A7:B7"/>
    <mergeCell ref="A8:B8"/>
    <mergeCell ref="A15:B15"/>
    <mergeCell ref="A16:B16"/>
    <mergeCell ref="A17:B17"/>
    <mergeCell ref="A18:B18"/>
    <mergeCell ref="A19:B19"/>
    <mergeCell ref="A20:B20"/>
    <mergeCell ref="A21:B21"/>
    <mergeCell ref="A23:B23"/>
    <mergeCell ref="A24:B24"/>
    <mergeCell ref="A33:B33"/>
    <mergeCell ref="A34:B34"/>
    <mergeCell ref="A35:B35"/>
    <mergeCell ref="A36:B36"/>
    <mergeCell ref="A37:B37"/>
    <mergeCell ref="A38:B38"/>
    <mergeCell ref="A51:B51"/>
    <mergeCell ref="A39:B39"/>
    <mergeCell ref="A40:B40"/>
    <mergeCell ref="A41:B41"/>
    <mergeCell ref="A42:B42"/>
    <mergeCell ref="A50:B50"/>
    <mergeCell ref="A48:B48"/>
  </mergeCells>
  <pageMargins left="0.75" right="0.75" top="1" bottom="1" header="0.5" footer="0.5"/>
  <pageSetup scale="65" orientation="portrait" horizontalDpi="4294967293" verticalDpi="0" r:id="rId1"/>
  <ignoredErrors>
    <ignoredError sqref="D33:F33"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5"/>
  <sheetViews>
    <sheetView showGridLines="0" showRuler="0" zoomScaleNormal="100" workbookViewId="0">
      <selection activeCell="B62" sqref="B62"/>
    </sheetView>
  </sheetViews>
  <sheetFormatPr defaultColWidth="13.33203125" defaultRowHeight="13.2" x14ac:dyDescent="0.25"/>
  <cols>
    <col min="1" max="1" width="1.88671875" customWidth="1"/>
    <col min="2" max="2" width="70.33203125" customWidth="1"/>
    <col min="3" max="3" width="2.33203125" customWidth="1"/>
    <col min="4" max="4" width="18" customWidth="1"/>
    <col min="5" max="5" width="2.33203125" customWidth="1"/>
    <col min="6" max="6" width="18" customWidth="1"/>
    <col min="7" max="7" width="2.33203125" customWidth="1"/>
    <col min="8" max="8" width="18" customWidth="1"/>
    <col min="9" max="17" width="20.109375" customWidth="1"/>
  </cols>
  <sheetData>
    <row r="1" spans="1:8" ht="16.649999999999999" customHeight="1" x14ac:dyDescent="0.25">
      <c r="A1" s="98" t="s">
        <v>0</v>
      </c>
      <c r="B1" s="96"/>
      <c r="C1" s="96"/>
      <c r="D1" s="96"/>
      <c r="E1" s="96"/>
      <c r="F1" s="96"/>
      <c r="G1" s="96"/>
      <c r="H1" s="96"/>
    </row>
    <row r="2" spans="1:8" ht="16.649999999999999" customHeight="1" x14ac:dyDescent="0.25">
      <c r="A2" s="98" t="s">
        <v>194</v>
      </c>
      <c r="B2" s="96"/>
      <c r="C2" s="96"/>
      <c r="D2" s="96"/>
      <c r="E2" s="96"/>
      <c r="F2" s="96"/>
      <c r="G2" s="96"/>
      <c r="H2" s="96"/>
    </row>
    <row r="3" spans="1:8" ht="16.649999999999999" customHeight="1" x14ac:dyDescent="0.25">
      <c r="A3" s="98" t="s">
        <v>107</v>
      </c>
      <c r="B3" s="96"/>
      <c r="C3" s="96"/>
      <c r="D3" s="96"/>
      <c r="E3" s="96"/>
      <c r="F3" s="96"/>
      <c r="G3" s="96"/>
      <c r="H3" s="96"/>
    </row>
    <row r="4" spans="1:8" ht="16.649999999999999" customHeight="1" x14ac:dyDescent="0.25">
      <c r="A4" s="98" t="s">
        <v>1</v>
      </c>
      <c r="B4" s="96"/>
      <c r="C4" s="96"/>
      <c r="D4" s="96"/>
      <c r="E4" s="96"/>
      <c r="F4" s="96"/>
      <c r="G4" s="96"/>
      <c r="H4" s="96"/>
    </row>
    <row r="5" spans="1:8" ht="16.649999999999999" customHeight="1" x14ac:dyDescent="0.25">
      <c r="A5" s="98" t="s">
        <v>2</v>
      </c>
      <c r="B5" s="96"/>
      <c r="C5" s="96"/>
      <c r="D5" s="96"/>
      <c r="E5" s="96"/>
      <c r="F5" s="96"/>
      <c r="G5" s="96"/>
      <c r="H5" s="96"/>
    </row>
    <row r="6" spans="1:8" ht="16.649999999999999" customHeight="1" x14ac:dyDescent="0.25"/>
    <row r="7" spans="1:8" ht="27.45" customHeight="1" x14ac:dyDescent="0.25"/>
    <row r="8" spans="1:8" ht="16.649999999999999" customHeight="1" x14ac:dyDescent="0.25">
      <c r="D8" s="99" t="s">
        <v>108</v>
      </c>
      <c r="E8" s="96"/>
      <c r="F8" s="96"/>
      <c r="G8" s="96"/>
      <c r="H8" s="96"/>
    </row>
    <row r="9" spans="1:8" ht="16.649999999999999" customHeight="1" x14ac:dyDescent="0.25">
      <c r="D9" s="1">
        <v>43921</v>
      </c>
      <c r="E9" s="10"/>
      <c r="F9" s="1">
        <v>43830</v>
      </c>
      <c r="G9" s="10"/>
      <c r="H9" s="1">
        <v>43555</v>
      </c>
    </row>
    <row r="10" spans="1:8" ht="16.649999999999999" customHeight="1" x14ac:dyDescent="0.25">
      <c r="D10" s="2">
        <v>43921</v>
      </c>
      <c r="F10" s="2">
        <v>43830</v>
      </c>
      <c r="H10" s="2">
        <v>43555</v>
      </c>
    </row>
    <row r="11" spans="1:8" ht="16.649999999999999" customHeight="1" x14ac:dyDescent="0.25">
      <c r="D11" s="10"/>
      <c r="F11" s="10"/>
      <c r="H11" s="10"/>
    </row>
    <row r="12" spans="1:8" x14ac:dyDescent="0.25">
      <c r="A12" s="95" t="s">
        <v>195</v>
      </c>
      <c r="B12" s="96"/>
      <c r="D12" s="27">
        <v>203</v>
      </c>
      <c r="E12" s="28"/>
      <c r="F12" s="27">
        <v>202</v>
      </c>
      <c r="G12" s="28"/>
      <c r="H12" s="27">
        <v>247</v>
      </c>
    </row>
    <row r="13" spans="1:8" ht="16.649999999999999" customHeight="1" x14ac:dyDescent="0.25">
      <c r="A13" s="97" t="s">
        <v>109</v>
      </c>
      <c r="B13" s="96"/>
      <c r="D13" s="28"/>
      <c r="E13" s="28"/>
      <c r="F13" s="28"/>
      <c r="G13" s="28"/>
      <c r="H13" s="28"/>
    </row>
    <row r="14" spans="1:8" ht="15.6" x14ac:dyDescent="0.25">
      <c r="B14" s="4" t="s">
        <v>110</v>
      </c>
      <c r="D14" s="29">
        <v>25</v>
      </c>
      <c r="E14" s="28"/>
      <c r="F14" s="29">
        <v>25</v>
      </c>
      <c r="G14" s="28"/>
      <c r="H14" s="29">
        <v>26</v>
      </c>
    </row>
    <row r="15" spans="1:8" ht="15.6" x14ac:dyDescent="0.25">
      <c r="B15" s="4" t="s">
        <v>111</v>
      </c>
      <c r="D15" s="29">
        <v>7</v>
      </c>
      <c r="E15" s="28"/>
      <c r="F15" s="29">
        <v>5</v>
      </c>
      <c r="G15" s="28"/>
      <c r="H15" s="29">
        <v>9</v>
      </c>
    </row>
    <row r="16" spans="1:8" ht="15.6" x14ac:dyDescent="0.25">
      <c r="B16" s="4" t="s">
        <v>112</v>
      </c>
      <c r="D16" s="29">
        <v>12</v>
      </c>
      <c r="E16" s="28"/>
      <c r="F16" s="29">
        <v>9</v>
      </c>
      <c r="G16" s="28"/>
      <c r="H16" s="29">
        <v>0</v>
      </c>
    </row>
    <row r="17" spans="1:10" ht="15.6" x14ac:dyDescent="0.25">
      <c r="B17" s="94" t="s">
        <v>208</v>
      </c>
      <c r="D17" s="29">
        <v>0</v>
      </c>
      <c r="E17" s="28"/>
      <c r="F17" s="29">
        <v>0</v>
      </c>
      <c r="G17" s="28"/>
      <c r="H17" s="29">
        <v>-27</v>
      </c>
    </row>
    <row r="18" spans="1:10" ht="15.6" x14ac:dyDescent="0.25">
      <c r="B18" s="4" t="s">
        <v>113</v>
      </c>
      <c r="D18" s="29">
        <v>-16</v>
      </c>
      <c r="E18" s="28"/>
      <c r="F18" s="29">
        <v>-14</v>
      </c>
      <c r="G18" s="28"/>
      <c r="H18" s="29">
        <v>-45</v>
      </c>
    </row>
    <row r="19" spans="1:10" ht="15.6" x14ac:dyDescent="0.25">
      <c r="B19" s="4" t="s">
        <v>114</v>
      </c>
      <c r="D19" s="29">
        <v>36</v>
      </c>
      <c r="E19" s="28"/>
      <c r="F19" s="29">
        <v>0</v>
      </c>
      <c r="G19" s="28"/>
      <c r="H19" s="29">
        <v>0</v>
      </c>
    </row>
    <row r="20" spans="1:10" ht="15.6" x14ac:dyDescent="0.25">
      <c r="B20" s="53" t="s">
        <v>190</v>
      </c>
      <c r="D20" s="30">
        <v>5</v>
      </c>
      <c r="E20" s="28"/>
      <c r="F20" s="30">
        <v>8</v>
      </c>
      <c r="G20" s="28"/>
      <c r="H20" s="30">
        <v>2</v>
      </c>
    </row>
    <row r="21" spans="1:10" x14ac:dyDescent="0.25">
      <c r="B21" s="54" t="s">
        <v>115</v>
      </c>
      <c r="D21" s="32">
        <f>SUM(D14:D20)</f>
        <v>69</v>
      </c>
      <c r="E21" s="28"/>
      <c r="F21" s="32">
        <f>SUM(F14:F20)</f>
        <v>33</v>
      </c>
      <c r="G21" s="28"/>
      <c r="H21" s="32">
        <f>SUM(H14:H20)</f>
        <v>-35</v>
      </c>
    </row>
    <row r="22" spans="1:10" ht="15.6" x14ac:dyDescent="0.25">
      <c r="B22" s="54" t="s">
        <v>191</v>
      </c>
      <c r="D22" s="29">
        <v>-18</v>
      </c>
      <c r="E22" s="28"/>
      <c r="F22" s="29">
        <v>-19</v>
      </c>
      <c r="G22" s="28"/>
      <c r="H22" s="29">
        <v>-4</v>
      </c>
    </row>
    <row r="23" spans="1:10" x14ac:dyDescent="0.25">
      <c r="B23" s="4" t="s">
        <v>116</v>
      </c>
      <c r="D23" s="30">
        <v>-3</v>
      </c>
      <c r="E23" s="28"/>
      <c r="F23" s="30">
        <v>-1</v>
      </c>
      <c r="G23" s="28"/>
      <c r="H23" s="30">
        <v>-4</v>
      </c>
      <c r="J23" s="52"/>
    </row>
    <row r="24" spans="1:10" x14ac:dyDescent="0.25">
      <c r="B24" s="4" t="s">
        <v>117</v>
      </c>
      <c r="D24" s="32">
        <f>SUM(D21:D23)</f>
        <v>48</v>
      </c>
      <c r="E24" s="28"/>
      <c r="F24" s="32">
        <f>SUM(F21:F23)</f>
        <v>13</v>
      </c>
      <c r="G24" s="28"/>
      <c r="H24" s="32">
        <f>SUM(H21:H23)</f>
        <v>-43</v>
      </c>
    </row>
    <row r="25" spans="1:10" ht="13.8" thickBot="1" x14ac:dyDescent="0.3">
      <c r="A25" s="95" t="s">
        <v>118</v>
      </c>
      <c r="B25" s="96"/>
      <c r="D25" s="92">
        <f>D24+D12</f>
        <v>251</v>
      </c>
      <c r="E25" s="28"/>
      <c r="F25" s="92">
        <f>F24+F12</f>
        <v>215</v>
      </c>
      <c r="G25" s="28"/>
      <c r="H25" s="92">
        <f>H24+H12</f>
        <v>204</v>
      </c>
    </row>
    <row r="26" spans="1:10" ht="13.2" customHeight="1" thickTop="1" x14ac:dyDescent="0.25">
      <c r="A26" s="95" t="s">
        <v>196</v>
      </c>
      <c r="B26" s="96"/>
      <c r="D26" s="41">
        <v>1.21702637889688</v>
      </c>
      <c r="E26" s="28"/>
      <c r="F26" s="41">
        <v>1.2110311750599501</v>
      </c>
      <c r="G26" s="28"/>
      <c r="H26" s="41">
        <v>1.47904191616766</v>
      </c>
    </row>
    <row r="27" spans="1:10" ht="409.6" hidden="1" customHeight="1" x14ac:dyDescent="0.25">
      <c r="A27" s="4" t="s">
        <v>119</v>
      </c>
      <c r="D27" s="29">
        <v>0</v>
      </c>
      <c r="E27" s="28"/>
      <c r="F27" s="29">
        <v>0</v>
      </c>
      <c r="G27" s="28"/>
      <c r="H27" s="29">
        <v>0</v>
      </c>
    </row>
    <row r="28" spans="1:10" ht="13.2" customHeight="1" x14ac:dyDescent="0.25">
      <c r="B28" s="4" t="s">
        <v>120</v>
      </c>
      <c r="D28" s="42">
        <f>D24/D31-0.01</f>
        <v>0.27776978417266185</v>
      </c>
      <c r="E28" s="28"/>
      <c r="F28" s="42">
        <f>F24/F31</f>
        <v>7.7937649880095924E-2</v>
      </c>
      <c r="G28" s="28"/>
      <c r="H28" s="42">
        <f>H24/H31</f>
        <v>-0.25748502994011974</v>
      </c>
    </row>
    <row r="29" spans="1:10" ht="13.8" thickBot="1" x14ac:dyDescent="0.3">
      <c r="A29" s="95" t="s">
        <v>121</v>
      </c>
      <c r="B29" s="96"/>
      <c r="D29" s="43">
        <f>+D25/D31</f>
        <v>1.5047961630695443</v>
      </c>
      <c r="E29" s="28"/>
      <c r="F29" s="43">
        <f>SUM(F26:F28)</f>
        <v>1.2889688249400459</v>
      </c>
      <c r="G29" s="28"/>
      <c r="H29" s="43">
        <f>SUM(H26:H28)</f>
        <v>1.2215568862275403</v>
      </c>
    </row>
    <row r="30" spans="1:10" ht="16.649999999999999" customHeight="1" thickTop="1" x14ac:dyDescent="0.25">
      <c r="D30" s="34"/>
      <c r="E30" s="28"/>
      <c r="F30" s="34"/>
      <c r="G30" s="28"/>
      <c r="H30" s="34"/>
    </row>
    <row r="31" spans="1:10" ht="13.2" customHeight="1" x14ac:dyDescent="0.25">
      <c r="B31" s="3" t="s">
        <v>198</v>
      </c>
      <c r="D31" s="39">
        <v>166.8</v>
      </c>
      <c r="E31" s="28"/>
      <c r="F31" s="39">
        <v>166.8</v>
      </c>
      <c r="G31" s="28"/>
      <c r="H31" s="39">
        <v>167</v>
      </c>
    </row>
    <row r="32" spans="1:10" ht="16.649999999999999" customHeight="1" x14ac:dyDescent="0.25"/>
    <row r="33" spans="1:11" ht="27.45" customHeight="1" x14ac:dyDescent="0.25">
      <c r="A33" s="97" t="s">
        <v>122</v>
      </c>
      <c r="B33" s="96"/>
      <c r="C33" s="96"/>
      <c r="D33" s="96"/>
      <c r="E33" s="96"/>
      <c r="F33" s="96"/>
      <c r="G33" s="96"/>
      <c r="H33" s="96"/>
    </row>
    <row r="34" spans="1:11" ht="9.15" customHeight="1" x14ac:dyDescent="0.25">
      <c r="A34" s="96"/>
      <c r="B34" s="96"/>
      <c r="C34" s="96"/>
      <c r="D34" s="96"/>
      <c r="E34" s="96"/>
      <c r="F34" s="96"/>
      <c r="G34" s="96"/>
      <c r="H34" s="96"/>
    </row>
    <row r="35" spans="1:11" ht="41.4" customHeight="1" x14ac:dyDescent="0.25">
      <c r="A35" s="97" t="s">
        <v>123</v>
      </c>
      <c r="B35" s="96"/>
      <c r="C35" s="96"/>
      <c r="D35" s="96"/>
      <c r="E35" s="96"/>
      <c r="F35" s="96"/>
      <c r="G35" s="96"/>
      <c r="H35" s="96"/>
    </row>
    <row r="36" spans="1:11" ht="9.15" customHeight="1" x14ac:dyDescent="0.25"/>
    <row r="37" spans="1:11" ht="97.2" customHeight="1" x14ac:dyDescent="0.25">
      <c r="A37" s="104" t="s">
        <v>214</v>
      </c>
      <c r="B37" s="105"/>
      <c r="C37" s="105"/>
      <c r="D37" s="105"/>
      <c r="E37" s="105"/>
      <c r="F37" s="105"/>
      <c r="G37" s="105"/>
      <c r="H37" s="105"/>
      <c r="I37" s="93"/>
      <c r="J37" s="62"/>
    </row>
    <row r="38" spans="1:11" ht="9.15" customHeight="1" x14ac:dyDescent="0.25">
      <c r="A38" s="105"/>
      <c r="B38" s="105"/>
      <c r="C38" s="105"/>
      <c r="D38" s="105"/>
      <c r="E38" s="105"/>
      <c r="F38" s="105"/>
      <c r="G38" s="105"/>
      <c r="H38" s="105"/>
    </row>
    <row r="39" spans="1:11" ht="31.2" customHeight="1" x14ac:dyDescent="0.25">
      <c r="A39" s="104" t="s">
        <v>210</v>
      </c>
      <c r="B39" s="105"/>
      <c r="C39" s="105"/>
      <c r="D39" s="105"/>
      <c r="E39" s="105"/>
      <c r="F39" s="105"/>
      <c r="G39" s="105"/>
      <c r="H39" s="105"/>
    </row>
    <row r="40" spans="1:11" ht="9.15" customHeight="1" x14ac:dyDescent="0.25">
      <c r="A40" s="96"/>
      <c r="B40" s="96"/>
      <c r="C40" s="96"/>
      <c r="D40" s="96"/>
      <c r="E40" s="96"/>
      <c r="F40" s="96"/>
      <c r="G40" s="96"/>
      <c r="H40" s="96"/>
    </row>
    <row r="41" spans="1:11" ht="111" customHeight="1" x14ac:dyDescent="0.25">
      <c r="A41" s="104" t="s">
        <v>217</v>
      </c>
      <c r="B41" s="105"/>
      <c r="C41" s="105"/>
      <c r="D41" s="105"/>
      <c r="E41" s="105"/>
      <c r="F41" s="105"/>
      <c r="G41" s="105"/>
      <c r="H41" s="105"/>
      <c r="I41" s="65"/>
      <c r="J41" s="106"/>
      <c r="K41" s="106"/>
    </row>
    <row r="42" spans="1:11" ht="9.15" customHeight="1" x14ac:dyDescent="0.25">
      <c r="A42" s="96"/>
      <c r="B42" s="96"/>
      <c r="C42" s="96"/>
      <c r="D42" s="96"/>
      <c r="E42" s="96"/>
      <c r="F42" s="96"/>
      <c r="G42" s="96"/>
      <c r="H42" s="96"/>
    </row>
    <row r="43" spans="1:11" ht="39.6" customHeight="1" x14ac:dyDescent="0.25">
      <c r="A43" s="104" t="s">
        <v>207</v>
      </c>
      <c r="B43" s="105"/>
      <c r="C43" s="105"/>
      <c r="D43" s="105"/>
      <c r="E43" s="105"/>
      <c r="F43" s="105"/>
      <c r="G43" s="105"/>
      <c r="H43" s="105"/>
    </row>
    <row r="44" spans="1:11" ht="9.15" customHeight="1" x14ac:dyDescent="0.25">
      <c r="A44" s="96"/>
      <c r="B44" s="96"/>
      <c r="C44" s="96"/>
      <c r="D44" s="96"/>
      <c r="E44" s="96"/>
      <c r="F44" s="96"/>
      <c r="G44" s="96"/>
      <c r="H44" s="96"/>
    </row>
    <row r="45" spans="1:11" ht="90.6" customHeight="1" x14ac:dyDescent="0.25">
      <c r="A45" s="104" t="s">
        <v>215</v>
      </c>
      <c r="B45" s="105"/>
      <c r="C45" s="105"/>
      <c r="D45" s="105"/>
      <c r="E45" s="105"/>
      <c r="F45" s="105"/>
      <c r="G45" s="105"/>
      <c r="H45" s="105"/>
      <c r="I45" s="64"/>
      <c r="J45" s="62"/>
    </row>
    <row r="46" spans="1:11" s="63" customFormat="1" ht="9.15" customHeight="1" x14ac:dyDescent="0.25">
      <c r="A46" s="96"/>
      <c r="B46" s="96"/>
      <c r="C46" s="96"/>
      <c r="D46" s="96"/>
      <c r="E46" s="96"/>
      <c r="F46" s="96"/>
      <c r="G46" s="96"/>
      <c r="H46" s="96"/>
      <c r="I46" s="65"/>
    </row>
    <row r="47" spans="1:11" ht="45" customHeight="1" x14ac:dyDescent="0.25">
      <c r="A47" s="104" t="s">
        <v>205</v>
      </c>
      <c r="B47" s="105"/>
      <c r="C47" s="105"/>
      <c r="D47" s="105"/>
      <c r="E47" s="105"/>
      <c r="F47" s="105"/>
      <c r="G47" s="105"/>
      <c r="H47" s="105"/>
      <c r="I47" s="65"/>
      <c r="J47" s="62"/>
    </row>
    <row r="48" spans="1:11" ht="16.649999999999999" customHeight="1" x14ac:dyDescent="0.25"/>
    <row r="49" ht="16.649999999999999" customHeight="1" x14ac:dyDescent="0.25"/>
    <row r="50" ht="16.649999999999999" customHeight="1" x14ac:dyDescent="0.25"/>
    <row r="51" ht="16.649999999999999" customHeight="1" x14ac:dyDescent="0.25"/>
    <row r="52" ht="16.649999999999999" customHeight="1" x14ac:dyDescent="0.25"/>
    <row r="53" ht="16.649999999999999" customHeight="1" x14ac:dyDescent="0.25"/>
    <row r="54" ht="16.649999999999999" customHeight="1" x14ac:dyDescent="0.25"/>
    <row r="55" ht="16.649999999999999" customHeight="1" x14ac:dyDescent="0.25"/>
  </sheetData>
  <mergeCells count="26">
    <mergeCell ref="J41:K41"/>
    <mergeCell ref="A1:H1"/>
    <mergeCell ref="A12:B12"/>
    <mergeCell ref="A13:B13"/>
    <mergeCell ref="A5:H5"/>
    <mergeCell ref="D8:H8"/>
    <mergeCell ref="A4:H4"/>
    <mergeCell ref="A3:H3"/>
    <mergeCell ref="A2:H2"/>
    <mergeCell ref="A25:B25"/>
    <mergeCell ref="A26:B26"/>
    <mergeCell ref="A29:B29"/>
    <mergeCell ref="A33:H33"/>
    <mergeCell ref="A35:H35"/>
    <mergeCell ref="A34:H34"/>
    <mergeCell ref="A41:H41"/>
    <mergeCell ref="A40:H40"/>
    <mergeCell ref="A37:H37"/>
    <mergeCell ref="A39:H39"/>
    <mergeCell ref="A38:H38"/>
    <mergeCell ref="A47:H47"/>
    <mergeCell ref="A46:H46"/>
    <mergeCell ref="A45:H45"/>
    <mergeCell ref="A43:H43"/>
    <mergeCell ref="A42:H42"/>
    <mergeCell ref="A44:H44"/>
  </mergeCells>
  <pageMargins left="0.75" right="0.75" top="1" bottom="1" header="0.5" footer="0.5"/>
  <pageSetup scale="66" orientation="portrait" horizontalDpi="4294967293"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9"/>
  <sheetViews>
    <sheetView showGridLines="0" showRuler="0" workbookViewId="0">
      <selection activeCell="B62" sqref="B62"/>
    </sheetView>
  </sheetViews>
  <sheetFormatPr defaultColWidth="13.33203125" defaultRowHeight="13.2" x14ac:dyDescent="0.25"/>
  <cols>
    <col min="1" max="1" width="3.6640625" customWidth="1"/>
    <col min="2" max="2" width="50.6640625" customWidth="1"/>
    <col min="3" max="3" width="1.6640625" customWidth="1"/>
    <col min="4" max="4" width="18.109375" customWidth="1"/>
    <col min="5" max="5" width="1.6640625" customWidth="1"/>
    <col min="6" max="6" width="18.109375" customWidth="1"/>
    <col min="7" max="7" width="1.6640625" customWidth="1"/>
    <col min="8" max="8" width="18.109375" customWidth="1"/>
    <col min="9" max="17" width="20.109375" customWidth="1"/>
  </cols>
  <sheetData>
    <row r="1" spans="1:8" ht="16.649999999999999" customHeight="1" x14ac:dyDescent="0.25">
      <c r="A1" s="98" t="s">
        <v>0</v>
      </c>
      <c r="B1" s="96"/>
      <c r="C1" s="96"/>
      <c r="D1" s="96"/>
      <c r="E1" s="96"/>
      <c r="F1" s="96"/>
      <c r="G1" s="96"/>
      <c r="H1" s="96"/>
    </row>
    <row r="2" spans="1:8" ht="16.649999999999999" customHeight="1" x14ac:dyDescent="0.25">
      <c r="A2" s="98" t="s">
        <v>194</v>
      </c>
      <c r="B2" s="96"/>
      <c r="C2" s="96"/>
      <c r="D2" s="96"/>
      <c r="E2" s="96"/>
      <c r="F2" s="96"/>
      <c r="G2" s="96"/>
      <c r="H2" s="96"/>
    </row>
    <row r="3" spans="1:8" ht="16.649999999999999" customHeight="1" x14ac:dyDescent="0.25">
      <c r="A3" s="98" t="s">
        <v>107</v>
      </c>
      <c r="B3" s="96"/>
      <c r="C3" s="96"/>
      <c r="D3" s="96"/>
      <c r="E3" s="96"/>
      <c r="F3" s="96"/>
      <c r="G3" s="96"/>
      <c r="H3" s="96"/>
    </row>
    <row r="4" spans="1:8" ht="16.649999999999999" customHeight="1" x14ac:dyDescent="0.25">
      <c r="A4" s="98" t="s">
        <v>45</v>
      </c>
      <c r="B4" s="96"/>
      <c r="C4" s="96"/>
      <c r="D4" s="96"/>
      <c r="E4" s="96"/>
      <c r="F4" s="96"/>
      <c r="G4" s="96"/>
      <c r="H4" s="96"/>
    </row>
    <row r="5" spans="1:8" ht="16.649999999999999" customHeight="1" x14ac:dyDescent="0.25">
      <c r="A5" s="98" t="s">
        <v>2</v>
      </c>
      <c r="B5" s="96"/>
      <c r="C5" s="96"/>
      <c r="D5" s="96"/>
      <c r="E5" s="96"/>
      <c r="F5" s="96"/>
      <c r="G5" s="96"/>
      <c r="H5" s="96"/>
    </row>
    <row r="6" spans="1:8" ht="27.45" customHeight="1" x14ac:dyDescent="0.25"/>
    <row r="7" spans="1:8" ht="16.649999999999999" customHeight="1" x14ac:dyDescent="0.25">
      <c r="D7" s="99" t="s">
        <v>108</v>
      </c>
      <c r="E7" s="96"/>
      <c r="F7" s="96"/>
      <c r="G7" s="96"/>
      <c r="H7" s="96"/>
    </row>
    <row r="8" spans="1:8" ht="16.649999999999999" customHeight="1" x14ac:dyDescent="0.25">
      <c r="D8" s="1">
        <v>43921</v>
      </c>
      <c r="E8" s="10"/>
      <c r="F8" s="1">
        <v>43830</v>
      </c>
      <c r="G8" s="10"/>
      <c r="H8" s="1">
        <v>43555</v>
      </c>
    </row>
    <row r="9" spans="1:8" ht="16.649999999999999" customHeight="1" x14ac:dyDescent="0.25">
      <c r="D9" s="2">
        <v>43921</v>
      </c>
      <c r="F9" s="2">
        <v>43830</v>
      </c>
      <c r="H9" s="2">
        <v>43555</v>
      </c>
    </row>
    <row r="10" spans="1:8" ht="16.649999999999999" customHeight="1" x14ac:dyDescent="0.25">
      <c r="D10" s="10"/>
      <c r="F10" s="10"/>
      <c r="H10" s="10"/>
    </row>
    <row r="11" spans="1:8" x14ac:dyDescent="0.25">
      <c r="A11" s="95" t="s">
        <v>124</v>
      </c>
      <c r="B11" s="96"/>
      <c r="D11" s="27">
        <v>275</v>
      </c>
      <c r="E11" s="28"/>
      <c r="F11" s="27">
        <v>260</v>
      </c>
      <c r="G11" s="28"/>
      <c r="H11" s="27">
        <v>275</v>
      </c>
    </row>
    <row r="12" spans="1:8" x14ac:dyDescent="0.25">
      <c r="A12" s="97" t="s">
        <v>109</v>
      </c>
      <c r="B12" s="96"/>
      <c r="D12" s="28"/>
      <c r="E12" s="28"/>
      <c r="F12" s="28"/>
      <c r="G12" s="28"/>
      <c r="H12" s="28"/>
    </row>
    <row r="13" spans="1:8" ht="15.6" x14ac:dyDescent="0.25">
      <c r="B13" s="4" t="s">
        <v>110</v>
      </c>
      <c r="D13" s="29">
        <v>25</v>
      </c>
      <c r="E13" s="28"/>
      <c r="F13" s="29">
        <v>25</v>
      </c>
      <c r="G13" s="28"/>
      <c r="H13" s="29">
        <v>26</v>
      </c>
    </row>
    <row r="14" spans="1:8" ht="15.6" x14ac:dyDescent="0.25">
      <c r="B14" s="4" t="s">
        <v>199</v>
      </c>
      <c r="D14" s="29">
        <v>7</v>
      </c>
      <c r="E14" s="28"/>
      <c r="F14" s="29">
        <v>5</v>
      </c>
      <c r="G14" s="28"/>
      <c r="H14" s="29">
        <v>9</v>
      </c>
    </row>
    <row r="15" spans="1:8" ht="15.6" x14ac:dyDescent="0.25">
      <c r="B15" s="4" t="s">
        <v>200</v>
      </c>
      <c r="D15" s="29">
        <v>12</v>
      </c>
      <c r="E15" s="28"/>
      <c r="F15" s="29">
        <v>9</v>
      </c>
      <c r="G15" s="28"/>
      <c r="H15" s="29">
        <v>0</v>
      </c>
    </row>
    <row r="16" spans="1:8" ht="15.6" x14ac:dyDescent="0.25">
      <c r="B16" s="4" t="s">
        <v>125</v>
      </c>
      <c r="D16" s="29">
        <v>36</v>
      </c>
      <c r="E16" s="28"/>
      <c r="F16" s="29">
        <v>0</v>
      </c>
      <c r="G16" s="28"/>
      <c r="H16" s="29">
        <v>0</v>
      </c>
    </row>
    <row r="17" spans="1:9" ht="15.6" x14ac:dyDescent="0.25">
      <c r="B17" s="4" t="s">
        <v>126</v>
      </c>
      <c r="D17" s="30">
        <v>10</v>
      </c>
      <c r="E17" s="28"/>
      <c r="F17" s="30">
        <v>12</v>
      </c>
      <c r="G17" s="28"/>
      <c r="H17" s="30">
        <v>2</v>
      </c>
    </row>
    <row r="18" spans="1:9" x14ac:dyDescent="0.25">
      <c r="B18" s="4" t="s">
        <v>127</v>
      </c>
      <c r="D18" s="31">
        <f>SUM(D13:D17)</f>
        <v>90</v>
      </c>
      <c r="E18" s="28"/>
      <c r="F18" s="31">
        <f>SUM(F13:F17)</f>
        <v>51</v>
      </c>
      <c r="G18" s="28"/>
      <c r="H18" s="31">
        <f>SUM(H13:H17)</f>
        <v>37</v>
      </c>
    </row>
    <row r="19" spans="1:9" ht="13.8" thickBot="1" x14ac:dyDescent="0.3">
      <c r="A19" s="95" t="s">
        <v>128</v>
      </c>
      <c r="B19" s="96"/>
      <c r="D19" s="33">
        <f>D18+D11</f>
        <v>365</v>
      </c>
      <c r="E19" s="28"/>
      <c r="F19" s="33">
        <f>F18+F11</f>
        <v>311</v>
      </c>
      <c r="G19" s="28"/>
      <c r="H19" s="33">
        <f>H18+H11</f>
        <v>312</v>
      </c>
    </row>
    <row r="20" spans="1:9" ht="13.8" thickTop="1" x14ac:dyDescent="0.25">
      <c r="A20" s="96"/>
      <c r="B20" s="96"/>
      <c r="D20" s="49"/>
      <c r="E20" s="28"/>
      <c r="F20" s="49"/>
      <c r="G20" s="28"/>
      <c r="H20" s="49"/>
    </row>
    <row r="21" spans="1:9" x14ac:dyDescent="0.25">
      <c r="A21" s="115" t="s">
        <v>129</v>
      </c>
      <c r="B21" s="96"/>
      <c r="C21" s="16"/>
      <c r="D21" s="50">
        <f>'Income Statement'!$C$19</f>
        <v>701</v>
      </c>
      <c r="E21" s="51"/>
      <c r="F21" s="50">
        <f>'Income Statement'!$E$19</f>
        <v>646</v>
      </c>
      <c r="G21" s="51"/>
      <c r="H21" s="50">
        <f>'Income Statement'!$G$19</f>
        <v>634</v>
      </c>
      <c r="I21" s="17"/>
    </row>
    <row r="22" spans="1:9" x14ac:dyDescent="0.25">
      <c r="A22" s="16"/>
      <c r="B22" s="16"/>
      <c r="C22" s="16"/>
      <c r="D22" s="51"/>
      <c r="E22" s="51"/>
      <c r="F22" s="51"/>
      <c r="G22" s="51"/>
      <c r="H22" s="51"/>
      <c r="I22" s="17"/>
    </row>
    <row r="23" spans="1:9" ht="19.8" customHeight="1" x14ac:dyDescent="0.25">
      <c r="A23" s="116" t="s">
        <v>213</v>
      </c>
      <c r="B23" s="117"/>
      <c r="C23" s="16"/>
      <c r="D23" s="15">
        <f>D11/D21</f>
        <v>0.39229671897289586</v>
      </c>
      <c r="E23" s="51"/>
      <c r="F23" s="15">
        <f>F11/F21</f>
        <v>0.4024767801857585</v>
      </c>
      <c r="G23" s="51"/>
      <c r="H23" s="15">
        <f>H11/H21</f>
        <v>0.43375394321766564</v>
      </c>
      <c r="I23" s="17"/>
    </row>
    <row r="24" spans="1:9" x14ac:dyDescent="0.25">
      <c r="A24" s="16"/>
      <c r="B24" s="16"/>
      <c r="C24" s="16"/>
      <c r="D24" s="51"/>
      <c r="E24" s="51"/>
      <c r="F24" s="51"/>
      <c r="G24" s="51"/>
      <c r="H24" s="51"/>
      <c r="I24" s="17"/>
    </row>
    <row r="25" spans="1:9" ht="18" customHeight="1" x14ac:dyDescent="0.25">
      <c r="A25" s="116" t="s">
        <v>130</v>
      </c>
      <c r="B25" s="117"/>
      <c r="C25" s="16"/>
      <c r="D25" s="15">
        <f>D19/D21</f>
        <v>0.52068473609129817</v>
      </c>
      <c r="E25" s="51"/>
      <c r="F25" s="15">
        <f>F19/F21</f>
        <v>0.48142414860681115</v>
      </c>
      <c r="G25" s="51"/>
      <c r="H25" s="15">
        <f>H19/H21</f>
        <v>0.49211356466876971</v>
      </c>
      <c r="I25" s="17"/>
    </row>
    <row r="26" spans="1:9" ht="27.45" customHeight="1" x14ac:dyDescent="0.25">
      <c r="A26" s="16"/>
      <c r="B26" s="16"/>
      <c r="C26" s="16"/>
      <c r="D26" s="16"/>
      <c r="E26" s="16"/>
      <c r="F26" s="16"/>
      <c r="G26" s="16"/>
      <c r="H26" s="16"/>
    </row>
    <row r="27" spans="1:9" ht="27.45" customHeight="1" x14ac:dyDescent="0.25">
      <c r="A27" s="109" t="s">
        <v>122</v>
      </c>
      <c r="B27" s="111"/>
      <c r="C27" s="111"/>
      <c r="D27" s="111"/>
      <c r="E27" s="111"/>
      <c r="F27" s="111"/>
      <c r="G27" s="111"/>
      <c r="H27" s="111"/>
    </row>
    <row r="28" spans="1:9" ht="9.15" customHeight="1" x14ac:dyDescent="0.25">
      <c r="A28" s="110"/>
      <c r="B28" s="108"/>
      <c r="C28" s="108"/>
      <c r="D28" s="108"/>
      <c r="E28" s="108"/>
      <c r="F28" s="108"/>
      <c r="G28" s="108"/>
      <c r="H28" s="108"/>
    </row>
    <row r="29" spans="1:9" ht="39.15" customHeight="1" x14ac:dyDescent="0.25">
      <c r="A29" s="109" t="s">
        <v>123</v>
      </c>
      <c r="B29" s="111"/>
      <c r="C29" s="111"/>
      <c r="D29" s="111"/>
      <c r="E29" s="111"/>
      <c r="F29" s="111"/>
      <c r="G29" s="111"/>
      <c r="H29" s="111"/>
    </row>
    <row r="30" spans="1:9" s="55" customFormat="1" ht="9.15" customHeight="1" x14ac:dyDescent="0.25">
      <c r="A30" s="56"/>
      <c r="B30" s="59"/>
      <c r="C30" s="59"/>
      <c r="D30" s="59"/>
      <c r="E30" s="59"/>
      <c r="F30" s="59"/>
      <c r="G30" s="59"/>
      <c r="H30" s="59"/>
    </row>
    <row r="31" spans="1:9" ht="112.2" customHeight="1" x14ac:dyDescent="0.25">
      <c r="A31" s="104" t="s">
        <v>214</v>
      </c>
      <c r="B31" s="105"/>
      <c r="C31" s="105"/>
      <c r="D31" s="105"/>
      <c r="E31" s="105"/>
      <c r="F31" s="105"/>
      <c r="G31" s="105"/>
      <c r="H31" s="105"/>
    </row>
    <row r="32" spans="1:9" ht="9.15" customHeight="1" x14ac:dyDescent="0.25">
      <c r="A32" s="113"/>
      <c r="B32" s="114"/>
      <c r="C32" s="114"/>
      <c r="D32" s="114"/>
      <c r="E32" s="114"/>
      <c r="F32" s="114"/>
      <c r="G32" s="114"/>
      <c r="H32" s="114"/>
    </row>
    <row r="33" spans="1:8" ht="43.95" customHeight="1" x14ac:dyDescent="0.25">
      <c r="A33" s="112" t="s">
        <v>209</v>
      </c>
      <c r="B33" s="104"/>
      <c r="C33" s="105"/>
      <c r="D33" s="105"/>
      <c r="E33" s="105"/>
      <c r="F33" s="105"/>
      <c r="G33" s="105"/>
      <c r="H33" s="105"/>
    </row>
    <row r="34" spans="1:8" ht="9.15" customHeight="1" x14ac:dyDescent="0.25">
      <c r="A34" s="110"/>
      <c r="B34" s="108"/>
      <c r="C34" s="108"/>
      <c r="D34" s="108"/>
      <c r="E34" s="108"/>
      <c r="F34" s="108"/>
      <c r="G34" s="108"/>
      <c r="H34" s="108"/>
    </row>
    <row r="35" spans="1:8" ht="84" customHeight="1" x14ac:dyDescent="0.25">
      <c r="A35" s="112" t="s">
        <v>216</v>
      </c>
      <c r="B35" s="104"/>
      <c r="C35" s="104"/>
      <c r="D35" s="104"/>
      <c r="E35" s="104"/>
      <c r="F35" s="104"/>
      <c r="G35" s="104"/>
      <c r="H35" s="104"/>
    </row>
    <row r="36" spans="1:8" ht="9.15" customHeight="1" x14ac:dyDescent="0.25">
      <c r="A36" s="110"/>
      <c r="B36" s="108"/>
      <c r="C36" s="108"/>
      <c r="D36" s="108"/>
      <c r="E36" s="108"/>
      <c r="F36" s="108"/>
      <c r="G36" s="108"/>
      <c r="H36" s="108"/>
    </row>
    <row r="37" spans="1:8" ht="16.649999999999999" customHeight="1" x14ac:dyDescent="0.25">
      <c r="A37" s="107" t="s">
        <v>131</v>
      </c>
      <c r="B37" s="108"/>
      <c r="C37" s="108"/>
      <c r="D37" s="108"/>
      <c r="E37" s="108"/>
      <c r="F37" s="108"/>
      <c r="G37" s="108"/>
      <c r="H37" s="108"/>
    </row>
    <row r="38" spans="1:8" ht="9.15" customHeight="1" x14ac:dyDescent="0.25">
      <c r="A38" s="110"/>
      <c r="B38" s="108"/>
      <c r="C38" s="108"/>
      <c r="D38" s="108"/>
      <c r="E38" s="108"/>
      <c r="F38" s="108"/>
      <c r="G38" s="108"/>
      <c r="H38" s="108"/>
    </row>
    <row r="39" spans="1:8" ht="16.649999999999999" customHeight="1" x14ac:dyDescent="0.25">
      <c r="A39" s="109" t="s">
        <v>132</v>
      </c>
      <c r="B39" s="96"/>
      <c r="C39" s="96"/>
      <c r="D39" s="96"/>
      <c r="E39" s="96"/>
      <c r="F39" s="96"/>
      <c r="G39" s="96"/>
      <c r="H39" s="96"/>
    </row>
    <row r="40" spans="1:8" ht="16.649999999999999" customHeight="1" x14ac:dyDescent="0.25">
      <c r="A40" s="18"/>
    </row>
    <row r="41" spans="1:8" ht="16.649999999999999" customHeight="1" x14ac:dyDescent="0.25"/>
    <row r="42" spans="1:8" ht="16.649999999999999" customHeight="1" x14ac:dyDescent="0.25"/>
    <row r="43" spans="1:8" ht="16.649999999999999" customHeight="1" x14ac:dyDescent="0.25"/>
    <row r="44" spans="1:8" ht="16.649999999999999" customHeight="1" x14ac:dyDescent="0.25"/>
    <row r="45" spans="1:8" ht="16.649999999999999" customHeight="1" x14ac:dyDescent="0.25"/>
    <row r="46" spans="1:8" ht="16.649999999999999" customHeight="1" x14ac:dyDescent="0.25"/>
    <row r="47" spans="1:8" ht="16.649999999999999" customHeight="1" x14ac:dyDescent="0.25"/>
    <row r="48" spans="1:8" ht="16.649999999999999" customHeight="1" x14ac:dyDescent="0.25"/>
    <row r="49" ht="16.649999999999999" customHeight="1" x14ac:dyDescent="0.25"/>
    <row r="50" ht="16.649999999999999" customHeight="1" x14ac:dyDescent="0.25"/>
    <row r="51" ht="16.649999999999999" customHeight="1" x14ac:dyDescent="0.25"/>
    <row r="52" ht="16.649999999999999" customHeight="1" x14ac:dyDescent="0.25"/>
    <row r="53" ht="16.649999999999999" customHeight="1" x14ac:dyDescent="0.25"/>
    <row r="54" ht="16.649999999999999" customHeight="1" x14ac:dyDescent="0.25"/>
    <row r="55" ht="16.649999999999999" customHeight="1" x14ac:dyDescent="0.25"/>
    <row r="56" ht="16.649999999999999" customHeight="1" x14ac:dyDescent="0.25"/>
    <row r="57" ht="16.649999999999999" customHeight="1" x14ac:dyDescent="0.25"/>
    <row r="58" ht="16.649999999999999" customHeight="1" x14ac:dyDescent="0.25"/>
    <row r="59" ht="16.649999999999999" customHeight="1" x14ac:dyDescent="0.25"/>
  </sheetData>
  <mergeCells count="25">
    <mergeCell ref="A1:H1"/>
    <mergeCell ref="A11:B11"/>
    <mergeCell ref="A12:B12"/>
    <mergeCell ref="A5:H5"/>
    <mergeCell ref="D7:H7"/>
    <mergeCell ref="A4:H4"/>
    <mergeCell ref="A3:H3"/>
    <mergeCell ref="A2:H2"/>
    <mergeCell ref="A19:B19"/>
    <mergeCell ref="A20:B20"/>
    <mergeCell ref="A21:B21"/>
    <mergeCell ref="A23:B23"/>
    <mergeCell ref="A25:B25"/>
    <mergeCell ref="A27:H27"/>
    <mergeCell ref="A35:H35"/>
    <mergeCell ref="A33:H33"/>
    <mergeCell ref="A32:H32"/>
    <mergeCell ref="A31:H31"/>
    <mergeCell ref="A28:H28"/>
    <mergeCell ref="A29:H29"/>
    <mergeCell ref="A37:H37"/>
    <mergeCell ref="A39:H39"/>
    <mergeCell ref="A36:H36"/>
    <mergeCell ref="A38:H38"/>
    <mergeCell ref="A34:H34"/>
  </mergeCells>
  <pageMargins left="0.75" right="0.75" top="1" bottom="1" header="0.5" footer="0.5"/>
  <pageSetup scale="68" orientation="portrait" horizontalDpi="4294967293"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86"/>
  <sheetViews>
    <sheetView showGridLines="0" showRuler="0" workbookViewId="0">
      <selection activeCell="B62" sqref="B62"/>
    </sheetView>
  </sheetViews>
  <sheetFormatPr defaultColWidth="13.33203125" defaultRowHeight="13.2" x14ac:dyDescent="0.25"/>
  <cols>
    <col min="1" max="1" width="3.44140625" customWidth="1"/>
    <col min="2" max="2" width="57.6640625" customWidth="1"/>
    <col min="3" max="3" width="1.88671875" customWidth="1"/>
    <col min="4" max="4" width="18.33203125" customWidth="1"/>
    <col min="5" max="5" width="1.88671875" customWidth="1"/>
    <col min="6" max="6" width="18.33203125" customWidth="1"/>
    <col min="7" max="7" width="1.88671875" customWidth="1"/>
    <col min="8" max="8" width="18.33203125" customWidth="1"/>
    <col min="9" max="15" width="20.109375" customWidth="1"/>
  </cols>
  <sheetData>
    <row r="1" spans="1:8" ht="16.649999999999999" customHeight="1" x14ac:dyDescent="0.25">
      <c r="A1" s="98" t="s">
        <v>0</v>
      </c>
      <c r="B1" s="96"/>
      <c r="C1" s="96"/>
      <c r="D1" s="96"/>
      <c r="E1" s="96"/>
      <c r="F1" s="96"/>
      <c r="G1" s="96"/>
      <c r="H1" s="96"/>
    </row>
    <row r="2" spans="1:8" ht="16.649999999999999" customHeight="1" x14ac:dyDescent="0.25">
      <c r="A2" s="98" t="s">
        <v>197</v>
      </c>
      <c r="B2" s="96"/>
      <c r="C2" s="96"/>
      <c r="D2" s="96"/>
      <c r="E2" s="96"/>
      <c r="F2" s="96"/>
      <c r="G2" s="96"/>
      <c r="H2" s="96"/>
    </row>
    <row r="3" spans="1:8" ht="16.649999999999999" customHeight="1" x14ac:dyDescent="0.25">
      <c r="A3" s="98" t="s">
        <v>107</v>
      </c>
      <c r="B3" s="96"/>
      <c r="C3" s="96"/>
      <c r="D3" s="96"/>
      <c r="E3" s="96"/>
      <c r="F3" s="96"/>
      <c r="G3" s="96"/>
      <c r="H3" s="96"/>
    </row>
    <row r="4" spans="1:8" ht="16.649999999999999" customHeight="1" x14ac:dyDescent="0.25">
      <c r="A4" s="98" t="s">
        <v>45</v>
      </c>
      <c r="B4" s="96"/>
      <c r="C4" s="96"/>
      <c r="D4" s="96"/>
      <c r="E4" s="96"/>
      <c r="F4" s="96"/>
      <c r="G4" s="96"/>
      <c r="H4" s="96"/>
    </row>
    <row r="5" spans="1:8" ht="16.649999999999999" customHeight="1" x14ac:dyDescent="0.25">
      <c r="A5" s="98" t="s">
        <v>2</v>
      </c>
      <c r="B5" s="96"/>
      <c r="C5" s="96"/>
      <c r="D5" s="96"/>
      <c r="E5" s="96"/>
      <c r="F5" s="96"/>
      <c r="G5" s="96"/>
      <c r="H5" s="96"/>
    </row>
    <row r="6" spans="1:8" ht="27.45" customHeight="1" x14ac:dyDescent="0.25"/>
    <row r="7" spans="1:8" ht="16.649999999999999" customHeight="1" x14ac:dyDescent="0.25">
      <c r="D7" s="99" t="s">
        <v>46</v>
      </c>
      <c r="E7" s="96"/>
      <c r="F7" s="96"/>
      <c r="G7" s="96"/>
      <c r="H7" s="96"/>
    </row>
    <row r="8" spans="1:8" ht="16.649999999999999" customHeight="1" x14ac:dyDescent="0.25">
      <c r="D8" s="1">
        <v>43921</v>
      </c>
      <c r="E8" s="10"/>
      <c r="F8" s="1">
        <v>43830</v>
      </c>
      <c r="G8" s="10"/>
      <c r="H8" s="1">
        <v>43555</v>
      </c>
    </row>
    <row r="9" spans="1:8" ht="16.649999999999999" customHeight="1" x14ac:dyDescent="0.25">
      <c r="D9" s="2">
        <v>43921</v>
      </c>
      <c r="F9" s="2">
        <v>43830</v>
      </c>
      <c r="H9" s="2">
        <v>43555</v>
      </c>
    </row>
    <row r="10" spans="1:8" ht="16.649999999999999" customHeight="1" x14ac:dyDescent="0.25">
      <c r="D10" s="10"/>
      <c r="F10" s="10"/>
      <c r="H10" s="10"/>
    </row>
    <row r="11" spans="1:8" x14ac:dyDescent="0.25">
      <c r="A11" s="95" t="s">
        <v>133</v>
      </c>
      <c r="B11" s="96"/>
      <c r="D11" s="27">
        <v>426</v>
      </c>
      <c r="E11" s="28"/>
      <c r="F11" s="27">
        <v>386</v>
      </c>
      <c r="G11" s="28"/>
      <c r="H11" s="27">
        <v>359</v>
      </c>
    </row>
    <row r="12" spans="1:8" x14ac:dyDescent="0.25">
      <c r="A12" s="97" t="s">
        <v>109</v>
      </c>
      <c r="B12" s="96"/>
      <c r="D12" s="28"/>
      <c r="E12" s="28"/>
      <c r="F12" s="28"/>
      <c r="G12" s="28"/>
      <c r="H12" s="28"/>
    </row>
    <row r="13" spans="1:8" ht="15.6" x14ac:dyDescent="0.25">
      <c r="B13" s="4" t="s">
        <v>134</v>
      </c>
      <c r="D13" s="29">
        <v>-25</v>
      </c>
      <c r="E13" s="28"/>
      <c r="F13" s="29">
        <v>-25</v>
      </c>
      <c r="G13" s="28"/>
      <c r="H13" s="29">
        <v>-26</v>
      </c>
    </row>
    <row r="14" spans="1:8" ht="15.6" x14ac:dyDescent="0.25">
      <c r="B14" s="4" t="s">
        <v>201</v>
      </c>
      <c r="D14" s="29">
        <v>-7</v>
      </c>
      <c r="E14" s="28"/>
      <c r="F14" s="29">
        <v>-5</v>
      </c>
      <c r="G14" s="28"/>
      <c r="H14" s="29">
        <v>-9</v>
      </c>
    </row>
    <row r="15" spans="1:8" ht="15.6" x14ac:dyDescent="0.25">
      <c r="B15" s="4" t="s">
        <v>200</v>
      </c>
      <c r="D15" s="29">
        <v>-12</v>
      </c>
      <c r="E15" s="28"/>
      <c r="F15" s="29">
        <v>-9</v>
      </c>
      <c r="G15" s="28"/>
      <c r="H15" s="29">
        <v>0</v>
      </c>
    </row>
    <row r="16" spans="1:8" ht="15.6" x14ac:dyDescent="0.25">
      <c r="B16" s="4" t="s">
        <v>135</v>
      </c>
      <c r="D16" s="29">
        <v>-36</v>
      </c>
      <c r="E16" s="28"/>
      <c r="F16" s="29">
        <v>0</v>
      </c>
      <c r="G16" s="28"/>
      <c r="H16" s="29">
        <v>0</v>
      </c>
    </row>
    <row r="17" spans="1:8" ht="15.6" x14ac:dyDescent="0.25">
      <c r="B17" s="4" t="s">
        <v>136</v>
      </c>
      <c r="D17" s="30">
        <v>-10</v>
      </c>
      <c r="E17" s="28"/>
      <c r="F17" s="30">
        <v>-12</v>
      </c>
      <c r="G17" s="28"/>
      <c r="H17" s="30">
        <v>-2</v>
      </c>
    </row>
    <row r="18" spans="1:8" x14ac:dyDescent="0.25">
      <c r="B18" s="4" t="s">
        <v>115</v>
      </c>
      <c r="D18" s="31">
        <f>SUM(D13:D17)</f>
        <v>-90</v>
      </c>
      <c r="E18" s="28"/>
      <c r="F18" s="31">
        <f>SUM(F13:F17)</f>
        <v>-51</v>
      </c>
      <c r="G18" s="28"/>
      <c r="H18" s="31">
        <f>SUM(H13:H17)</f>
        <v>-37</v>
      </c>
    </row>
    <row r="19" spans="1:8" ht="13.8" thickBot="1" x14ac:dyDescent="0.3">
      <c r="A19" s="95" t="s">
        <v>137</v>
      </c>
      <c r="B19" s="96"/>
      <c r="D19" s="33">
        <f>D18+D11</f>
        <v>336</v>
      </c>
      <c r="E19" s="28"/>
      <c r="F19" s="33">
        <f>F18+F11</f>
        <v>335</v>
      </c>
      <c r="G19" s="28"/>
      <c r="H19" s="33">
        <f>H18+H11</f>
        <v>322</v>
      </c>
    </row>
    <row r="20" spans="1:8" ht="16.649999999999999" customHeight="1" thickTop="1" x14ac:dyDescent="0.25">
      <c r="D20" s="11"/>
      <c r="F20" s="11"/>
      <c r="H20" s="11"/>
    </row>
    <row r="21" spans="1:8" ht="16.649999999999999" customHeight="1" x14ac:dyDescent="0.25"/>
    <row r="22" spans="1:8" ht="27.45" customHeight="1" x14ac:dyDescent="0.25">
      <c r="A22" s="109" t="s">
        <v>122</v>
      </c>
      <c r="B22" s="111"/>
      <c r="C22" s="111"/>
      <c r="D22" s="111"/>
      <c r="E22" s="111"/>
      <c r="F22" s="111"/>
      <c r="G22" s="111"/>
      <c r="H22" s="111"/>
    </row>
    <row r="23" spans="1:8" ht="9.15" customHeight="1" x14ac:dyDescent="0.25">
      <c r="A23" s="110"/>
      <c r="B23" s="111"/>
      <c r="C23" s="111"/>
      <c r="D23" s="111"/>
      <c r="E23" s="111"/>
      <c r="F23" s="111"/>
      <c r="G23" s="111"/>
      <c r="H23" s="111"/>
    </row>
    <row r="24" spans="1:8" ht="41.4" customHeight="1" x14ac:dyDescent="0.25">
      <c r="A24" s="109" t="s">
        <v>123</v>
      </c>
      <c r="B24" s="111"/>
      <c r="C24" s="111"/>
      <c r="D24" s="111"/>
      <c r="E24" s="111"/>
      <c r="F24" s="111"/>
      <c r="G24" s="111"/>
      <c r="H24" s="111"/>
    </row>
    <row r="25" spans="1:8" s="55" customFormat="1" ht="9.15" customHeight="1" x14ac:dyDescent="0.25">
      <c r="A25" s="56"/>
      <c r="B25" s="57"/>
      <c r="C25" s="57"/>
      <c r="D25" s="57"/>
      <c r="E25" s="57"/>
      <c r="F25" s="57"/>
      <c r="G25" s="57"/>
      <c r="H25" s="57"/>
    </row>
    <row r="26" spans="1:8" ht="103.2" customHeight="1" x14ac:dyDescent="0.25">
      <c r="A26" s="104" t="s">
        <v>214</v>
      </c>
      <c r="B26" s="105"/>
      <c r="C26" s="105"/>
      <c r="D26" s="105"/>
      <c r="E26" s="105"/>
      <c r="F26" s="105"/>
      <c r="G26" s="105"/>
      <c r="H26" s="105"/>
    </row>
    <row r="27" spans="1:8" ht="9.15" customHeight="1" x14ac:dyDescent="0.25">
      <c r="A27" s="113"/>
      <c r="B27" s="114"/>
      <c r="C27" s="114"/>
      <c r="D27" s="114"/>
      <c r="E27" s="114"/>
      <c r="F27" s="114"/>
      <c r="G27" s="114"/>
      <c r="H27" s="114"/>
    </row>
    <row r="28" spans="1:8" ht="46.95" customHeight="1" x14ac:dyDescent="0.25">
      <c r="A28" s="112" t="s">
        <v>209</v>
      </c>
      <c r="B28" s="104"/>
      <c r="C28" s="105"/>
      <c r="D28" s="105"/>
      <c r="E28" s="105"/>
      <c r="F28" s="105"/>
      <c r="G28" s="105"/>
      <c r="H28" s="105"/>
    </row>
    <row r="29" spans="1:8" ht="7.5" customHeight="1" x14ac:dyDescent="0.25">
      <c r="A29" s="110"/>
      <c r="B29" s="108"/>
      <c r="C29" s="108"/>
      <c r="D29" s="108"/>
      <c r="E29" s="108"/>
      <c r="F29" s="108"/>
      <c r="G29" s="108"/>
      <c r="H29" s="108"/>
    </row>
    <row r="30" spans="1:8" ht="75" customHeight="1" x14ac:dyDescent="0.25">
      <c r="A30" s="112" t="s">
        <v>216</v>
      </c>
      <c r="B30" s="104"/>
      <c r="C30" s="104"/>
      <c r="D30" s="104"/>
      <c r="E30" s="104"/>
      <c r="F30" s="104"/>
      <c r="G30" s="104"/>
      <c r="H30" s="104"/>
    </row>
    <row r="31" spans="1:8" ht="16.649999999999999" customHeight="1" x14ac:dyDescent="0.25">
      <c r="A31" s="110"/>
      <c r="B31" s="111"/>
      <c r="C31" s="111"/>
      <c r="D31" s="111"/>
      <c r="E31" s="111"/>
      <c r="F31" s="111"/>
      <c r="G31" s="111"/>
      <c r="H31" s="111"/>
    </row>
    <row r="32" spans="1:8" ht="16.649999999999999" customHeight="1" x14ac:dyDescent="0.25">
      <c r="A32" s="18"/>
      <c r="B32" s="18"/>
      <c r="C32" s="18"/>
      <c r="D32" s="18"/>
      <c r="E32" s="18"/>
      <c r="F32" s="18"/>
      <c r="G32" s="18"/>
      <c r="H32" s="18"/>
    </row>
    <row r="33" ht="16.649999999999999" customHeight="1" x14ac:dyDescent="0.25"/>
    <row r="34" ht="16.649999999999999" customHeight="1" x14ac:dyDescent="0.25"/>
    <row r="35" ht="16.649999999999999" customHeight="1" x14ac:dyDescent="0.25"/>
    <row r="36" ht="16.649999999999999" customHeight="1" x14ac:dyDescent="0.25"/>
    <row r="37" ht="16.649999999999999" customHeight="1" x14ac:dyDescent="0.25"/>
    <row r="38" ht="16.649999999999999" customHeight="1" x14ac:dyDescent="0.25"/>
    <row r="39" ht="16.649999999999999" customHeight="1" x14ac:dyDescent="0.25"/>
    <row r="40" ht="16.649999999999999" customHeight="1" x14ac:dyDescent="0.25"/>
    <row r="41" ht="16.649999999999999" customHeight="1" x14ac:dyDescent="0.25"/>
    <row r="42" ht="16.649999999999999" customHeight="1" x14ac:dyDescent="0.25"/>
    <row r="43" ht="16.649999999999999" customHeight="1" x14ac:dyDescent="0.25"/>
    <row r="44" ht="16.649999999999999" customHeight="1" x14ac:dyDescent="0.25"/>
    <row r="45" ht="16.649999999999999" customHeight="1" x14ac:dyDescent="0.25"/>
    <row r="46" ht="16.649999999999999" customHeight="1" x14ac:dyDescent="0.25"/>
    <row r="47" ht="16.649999999999999" customHeight="1" x14ac:dyDescent="0.25"/>
    <row r="48" ht="16.649999999999999" customHeight="1" x14ac:dyDescent="0.25"/>
    <row r="49" ht="16.649999999999999" customHeight="1" x14ac:dyDescent="0.25"/>
    <row r="50" ht="16.649999999999999" customHeight="1" x14ac:dyDescent="0.25"/>
    <row r="51" ht="16.649999999999999" customHeight="1" x14ac:dyDescent="0.25"/>
    <row r="52" ht="16.649999999999999" customHeight="1" x14ac:dyDescent="0.25"/>
    <row r="53" ht="16.649999999999999" customHeight="1" x14ac:dyDescent="0.25"/>
    <row r="54" ht="16.649999999999999" customHeight="1" x14ac:dyDescent="0.25"/>
    <row r="55" ht="16.649999999999999" customHeight="1" x14ac:dyDescent="0.25"/>
    <row r="56" ht="16.649999999999999" customHeight="1" x14ac:dyDescent="0.25"/>
    <row r="57" ht="16.649999999999999" customHeight="1" x14ac:dyDescent="0.25"/>
    <row r="58" ht="16.649999999999999" customHeight="1" x14ac:dyDescent="0.25"/>
    <row r="59" ht="16.649999999999999" customHeight="1" x14ac:dyDescent="0.25"/>
    <row r="60" ht="16.649999999999999" customHeight="1" x14ac:dyDescent="0.25"/>
    <row r="61" ht="16.649999999999999" customHeight="1" x14ac:dyDescent="0.25"/>
    <row r="62" ht="16.649999999999999" customHeight="1" x14ac:dyDescent="0.25"/>
    <row r="63" ht="16.649999999999999" customHeight="1" x14ac:dyDescent="0.25"/>
    <row r="64" ht="16.649999999999999" customHeight="1" x14ac:dyDescent="0.25"/>
    <row r="65" ht="16.649999999999999" customHeight="1" x14ac:dyDescent="0.25"/>
    <row r="66" ht="16.649999999999999" customHeight="1" x14ac:dyDescent="0.25"/>
    <row r="67" ht="16.649999999999999" customHeight="1" x14ac:dyDescent="0.25"/>
    <row r="68" ht="16.649999999999999" customHeight="1" x14ac:dyDescent="0.25"/>
    <row r="69" ht="16.649999999999999" customHeight="1" x14ac:dyDescent="0.25"/>
    <row r="70" ht="16.649999999999999" customHeight="1" x14ac:dyDescent="0.25"/>
    <row r="71" ht="16.649999999999999" customHeight="1" x14ac:dyDescent="0.25"/>
    <row r="72" ht="16.649999999999999" customHeight="1" x14ac:dyDescent="0.25"/>
    <row r="73" ht="16.649999999999999" customHeight="1" x14ac:dyDescent="0.25"/>
    <row r="74" ht="16.649999999999999" customHeight="1" x14ac:dyDescent="0.25"/>
    <row r="75" ht="16.649999999999999" customHeight="1" x14ac:dyDescent="0.25"/>
    <row r="76" ht="16.649999999999999" customHeight="1" x14ac:dyDescent="0.25"/>
    <row r="77" ht="16.649999999999999" customHeight="1" x14ac:dyDescent="0.25"/>
    <row r="78" ht="16.649999999999999" customHeight="1" x14ac:dyDescent="0.25"/>
    <row r="79" ht="16.649999999999999" customHeight="1" x14ac:dyDescent="0.25"/>
    <row r="80" ht="16.649999999999999" customHeight="1" x14ac:dyDescent="0.25"/>
    <row r="81" ht="16.649999999999999" customHeight="1" x14ac:dyDescent="0.25"/>
    <row r="82" ht="16.649999999999999" customHeight="1" x14ac:dyDescent="0.25"/>
    <row r="83" ht="16.649999999999999" customHeight="1" x14ac:dyDescent="0.25"/>
    <row r="84" ht="16.649999999999999" customHeight="1" x14ac:dyDescent="0.25"/>
    <row r="85" ht="16.649999999999999" customHeight="1" x14ac:dyDescent="0.25"/>
    <row r="86" ht="16.649999999999999" customHeight="1" x14ac:dyDescent="0.25"/>
  </sheetData>
  <mergeCells count="18">
    <mergeCell ref="A1:H1"/>
    <mergeCell ref="A11:B11"/>
    <mergeCell ref="A12:B12"/>
    <mergeCell ref="A5:H5"/>
    <mergeCell ref="D7:H7"/>
    <mergeCell ref="A4:H4"/>
    <mergeCell ref="A3:H3"/>
    <mergeCell ref="A2:H2"/>
    <mergeCell ref="A28:H28"/>
    <mergeCell ref="A30:H30"/>
    <mergeCell ref="A31:H31"/>
    <mergeCell ref="A29:H29"/>
    <mergeCell ref="A19:B19"/>
    <mergeCell ref="A26:H26"/>
    <mergeCell ref="A27:H27"/>
    <mergeCell ref="A24:H24"/>
    <mergeCell ref="A23:H23"/>
    <mergeCell ref="A22:H22"/>
  </mergeCells>
  <pageMargins left="0.75" right="0.75" top="1" bottom="1" header="0.5" footer="0.5"/>
  <pageSetup scale="74" orientation="portrait" horizontalDpi="4294967293"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90"/>
  <sheetViews>
    <sheetView showGridLines="0" view="pageBreakPreview" zoomScaleNormal="100" zoomScaleSheetLayoutView="100" workbookViewId="0">
      <pane xSplit="2" ySplit="7" topLeftCell="C8" activePane="bottomRight" state="frozen"/>
      <selection activeCell="A7" sqref="A1:XFD1048576"/>
      <selection pane="topRight" activeCell="A7" sqref="A1:XFD1048576"/>
      <selection pane="bottomLeft" activeCell="A7" sqref="A1:XFD1048576"/>
      <selection pane="bottomRight" activeCell="B62" sqref="B62"/>
    </sheetView>
  </sheetViews>
  <sheetFormatPr defaultColWidth="13.33203125" defaultRowHeight="13.2" x14ac:dyDescent="0.25"/>
  <cols>
    <col min="1" max="1" width="2.6640625" customWidth="1"/>
    <col min="2" max="2" width="83.6640625" customWidth="1"/>
    <col min="3" max="3" width="18.5546875" customWidth="1"/>
    <col min="4" max="4" width="1.88671875" customWidth="1"/>
    <col min="5" max="5" width="18.5546875" customWidth="1"/>
    <col min="6" max="6" width="1.88671875" customWidth="1"/>
    <col min="7" max="7" width="18.5546875" customWidth="1"/>
    <col min="8" max="26" width="20.109375" customWidth="1"/>
  </cols>
  <sheetData>
    <row r="1" spans="1:14" ht="16.649999999999999" customHeight="1" x14ac:dyDescent="0.25">
      <c r="A1" s="121" t="s">
        <v>0</v>
      </c>
      <c r="B1" s="96"/>
      <c r="C1" s="96"/>
      <c r="D1" s="96"/>
      <c r="E1" s="96"/>
      <c r="F1" s="96"/>
      <c r="G1" s="96"/>
    </row>
    <row r="2" spans="1:14" ht="16.649999999999999" customHeight="1" x14ac:dyDescent="0.25">
      <c r="A2" s="121" t="s">
        <v>138</v>
      </c>
      <c r="B2" s="96"/>
      <c r="C2" s="96"/>
      <c r="D2" s="96"/>
      <c r="E2" s="96"/>
      <c r="F2" s="96"/>
      <c r="G2" s="96"/>
      <c r="H2" s="96"/>
      <c r="I2" s="96"/>
      <c r="J2" s="96"/>
      <c r="K2" s="96"/>
      <c r="L2" s="96"/>
      <c r="M2" s="96"/>
      <c r="N2" s="96"/>
    </row>
    <row r="3" spans="1:14" ht="16.649999999999999" customHeight="1" x14ac:dyDescent="0.25">
      <c r="A3" s="121" t="s">
        <v>2</v>
      </c>
      <c r="B3" s="96"/>
      <c r="C3" s="96"/>
      <c r="D3" s="96"/>
      <c r="E3" s="96"/>
      <c r="F3" s="96"/>
      <c r="G3" s="96"/>
      <c r="H3" s="96"/>
      <c r="I3" s="96"/>
      <c r="J3" s="96"/>
      <c r="K3" s="96"/>
      <c r="L3" s="96"/>
      <c r="M3" s="96"/>
      <c r="N3" s="96"/>
    </row>
    <row r="4" spans="1:14" ht="16.649999999999999" customHeight="1" x14ac:dyDescent="0.25"/>
    <row r="5" spans="1:14" ht="16.649999999999999" customHeight="1" x14ac:dyDescent="0.25">
      <c r="C5" s="122" t="s">
        <v>3</v>
      </c>
      <c r="D5" s="96"/>
      <c r="E5" s="96"/>
      <c r="F5" s="96"/>
      <c r="G5" s="96"/>
    </row>
    <row r="6" spans="1:14" ht="16.649999999999999" customHeight="1" x14ac:dyDescent="0.25">
      <c r="C6" s="19">
        <v>43921</v>
      </c>
      <c r="D6" s="10"/>
      <c r="E6" s="19">
        <v>43830</v>
      </c>
      <c r="F6" s="10"/>
      <c r="G6" s="19">
        <v>43555</v>
      </c>
    </row>
    <row r="7" spans="1:14" ht="16.649999999999999" customHeight="1" x14ac:dyDescent="0.25">
      <c r="C7" s="20">
        <v>43921</v>
      </c>
      <c r="E7" s="20">
        <v>43830</v>
      </c>
      <c r="G7" s="20">
        <v>43555</v>
      </c>
    </row>
    <row r="8" spans="1:14" ht="16.649999999999999" customHeight="1" x14ac:dyDescent="0.25">
      <c r="A8" s="120" t="s">
        <v>5</v>
      </c>
      <c r="B8" s="96"/>
      <c r="C8" s="10"/>
      <c r="E8" s="10"/>
      <c r="G8" s="10"/>
    </row>
    <row r="9" spans="1:14" ht="16.649999999999999" customHeight="1" x14ac:dyDescent="0.25">
      <c r="B9" s="21" t="s">
        <v>139</v>
      </c>
    </row>
    <row r="10" spans="1:14" ht="16.649999999999999" customHeight="1" x14ac:dyDescent="0.25">
      <c r="B10" s="22" t="s">
        <v>140</v>
      </c>
    </row>
    <row r="11" spans="1:14" ht="16.649999999999999" customHeight="1" x14ac:dyDescent="0.25">
      <c r="B11" s="23" t="s">
        <v>141</v>
      </c>
      <c r="C11" s="44">
        <v>25.3</v>
      </c>
      <c r="D11" s="28"/>
      <c r="E11" s="44">
        <v>17.7</v>
      </c>
      <c r="F11" s="28"/>
      <c r="G11" s="45">
        <v>17.3</v>
      </c>
    </row>
    <row r="12" spans="1:14" ht="16.649999999999999" customHeight="1" x14ac:dyDescent="0.25">
      <c r="B12" s="23" t="s">
        <v>142</v>
      </c>
      <c r="C12" s="24">
        <v>0.128</v>
      </c>
      <c r="D12" s="28"/>
      <c r="E12" s="24">
        <v>0.15890000000000001</v>
      </c>
      <c r="F12" s="28"/>
      <c r="G12" s="24">
        <v>0.16</v>
      </c>
    </row>
    <row r="13" spans="1:14" ht="16.649999999999999" customHeight="1" x14ac:dyDescent="0.25">
      <c r="B13" s="23" t="s">
        <v>143</v>
      </c>
      <c r="C13" s="24">
        <v>0.106</v>
      </c>
      <c r="D13" s="28"/>
      <c r="E13" s="24">
        <v>8.3699999999999997E-2</v>
      </c>
      <c r="F13" s="28"/>
      <c r="G13" s="24">
        <v>9.1999999999999998E-2</v>
      </c>
    </row>
    <row r="14" spans="1:14" ht="16.649999999999999" customHeight="1" x14ac:dyDescent="0.25">
      <c r="B14" s="23" t="s">
        <v>144</v>
      </c>
      <c r="C14" s="24">
        <v>2E-3</v>
      </c>
      <c r="D14" s="28"/>
      <c r="E14" s="24">
        <v>2.3E-3</v>
      </c>
      <c r="F14" s="28"/>
      <c r="G14" s="24">
        <v>3.0000000000000001E-3</v>
      </c>
    </row>
    <row r="15" spans="1:14" ht="16.649999999999999" customHeight="1" x14ac:dyDescent="0.25">
      <c r="B15" s="23" t="s">
        <v>145</v>
      </c>
      <c r="C15" s="24">
        <v>8.4000000000000005E-2</v>
      </c>
      <c r="D15" s="28"/>
      <c r="E15" s="24">
        <v>9.11E-2</v>
      </c>
      <c r="F15" s="28"/>
      <c r="G15" s="24">
        <v>8.5999999999999993E-2</v>
      </c>
    </row>
    <row r="16" spans="1:14" ht="16.649999999999999" customHeight="1" x14ac:dyDescent="0.25">
      <c r="B16" s="23" t="s">
        <v>146</v>
      </c>
      <c r="C16" s="24">
        <v>3.7999999999999999E-2</v>
      </c>
      <c r="D16" s="28"/>
      <c r="E16" s="24">
        <v>4.2000000000000003E-2</v>
      </c>
      <c r="F16" s="28"/>
      <c r="G16" s="24">
        <v>4.1000000000000002E-2</v>
      </c>
    </row>
    <row r="17" spans="2:7" ht="16.649999999999999" customHeight="1" x14ac:dyDescent="0.25">
      <c r="B17" s="23" t="s">
        <v>147</v>
      </c>
      <c r="C17" s="25">
        <v>3.0000000000000001E-3</v>
      </c>
      <c r="D17" s="28"/>
      <c r="E17" s="25">
        <v>3.63E-3</v>
      </c>
      <c r="F17" s="28"/>
      <c r="G17" s="25">
        <v>2E-3</v>
      </c>
    </row>
    <row r="18" spans="2:7" ht="16.649999999999999" customHeight="1" x14ac:dyDescent="0.25">
      <c r="B18" s="23" t="s">
        <v>148</v>
      </c>
      <c r="C18" s="26">
        <f>SUM(C12:C17)</f>
        <v>0.36099999999999999</v>
      </c>
      <c r="D18" s="28"/>
      <c r="E18" s="26">
        <f>SUM(E12:E17)</f>
        <v>0.38163000000000002</v>
      </c>
      <c r="F18" s="28"/>
      <c r="G18" s="26">
        <f>SUM(G12:G17)</f>
        <v>0.38399999999999995</v>
      </c>
    </row>
    <row r="19" spans="2:7" ht="16.649999999999999" customHeight="1" x14ac:dyDescent="0.25">
      <c r="B19" s="22" t="s">
        <v>149</v>
      </c>
      <c r="C19" s="28"/>
      <c r="D19" s="28"/>
      <c r="E19" s="28"/>
      <c r="F19" s="28"/>
      <c r="G19" s="28"/>
    </row>
    <row r="20" spans="2:7" ht="16.649999999999999" customHeight="1" x14ac:dyDescent="0.25">
      <c r="B20" s="23" t="s">
        <v>150</v>
      </c>
      <c r="C20" s="46">
        <v>457819</v>
      </c>
      <c r="D20" s="28"/>
      <c r="E20" s="46">
        <v>401078</v>
      </c>
      <c r="F20" s="28"/>
      <c r="G20" s="46">
        <v>353454</v>
      </c>
    </row>
    <row r="21" spans="2:7" ht="16.649999999999999" customHeight="1" x14ac:dyDescent="0.25">
      <c r="C21" s="28"/>
      <c r="D21" s="28"/>
      <c r="E21" s="28"/>
      <c r="F21" s="28"/>
      <c r="G21" s="28"/>
    </row>
    <row r="22" spans="2:7" ht="16.649999999999999" customHeight="1" x14ac:dyDescent="0.25">
      <c r="B22" s="21" t="s">
        <v>151</v>
      </c>
      <c r="C22" s="28"/>
      <c r="D22" s="28"/>
      <c r="E22" s="28"/>
      <c r="F22" s="28"/>
      <c r="G22" s="28"/>
    </row>
    <row r="23" spans="2:7" ht="16.649999999999999" customHeight="1" x14ac:dyDescent="0.25">
      <c r="B23" s="22" t="s">
        <v>152</v>
      </c>
      <c r="C23" s="28"/>
      <c r="D23" s="28"/>
      <c r="E23" s="28"/>
      <c r="F23" s="28"/>
      <c r="G23" s="28"/>
    </row>
    <row r="24" spans="2:7" ht="16.649999999999999" customHeight="1" x14ac:dyDescent="0.25">
      <c r="B24" s="23" t="s">
        <v>153</v>
      </c>
      <c r="C24" s="45">
        <v>10.97</v>
      </c>
      <c r="D24" s="60"/>
      <c r="E24" s="45">
        <v>6.75</v>
      </c>
      <c r="F24" s="60"/>
      <c r="G24" s="45">
        <v>7.52</v>
      </c>
    </row>
    <row r="25" spans="2:7" ht="16.649999999999999" customHeight="1" x14ac:dyDescent="0.25">
      <c r="B25" s="23" t="s">
        <v>154</v>
      </c>
      <c r="C25" s="45">
        <v>126.84</v>
      </c>
      <c r="D25" s="28"/>
      <c r="E25" s="45">
        <v>79.488</v>
      </c>
      <c r="F25" s="28"/>
      <c r="G25" s="45">
        <v>90.6</v>
      </c>
    </row>
    <row r="26" spans="2:7" ht="16.649999999999999" customHeight="1" x14ac:dyDescent="0.25">
      <c r="B26" s="23" t="s">
        <v>155</v>
      </c>
      <c r="C26" s="24">
        <v>0.16800000000000001</v>
      </c>
      <c r="D26" s="28"/>
      <c r="E26" s="24">
        <v>0.16400000000000001</v>
      </c>
      <c r="F26" s="28"/>
      <c r="G26" s="24">
        <v>0.16800000000000001</v>
      </c>
    </row>
    <row r="27" spans="2:7" ht="16.649999999999999" customHeight="1" x14ac:dyDescent="0.25">
      <c r="B27" s="23" t="s">
        <v>156</v>
      </c>
      <c r="C27" s="24">
        <v>1.2E-2</v>
      </c>
      <c r="D27" s="28"/>
      <c r="E27" s="24">
        <v>1.35E-2</v>
      </c>
      <c r="F27" s="28"/>
      <c r="G27" s="24">
        <v>2.1999999999999999E-2</v>
      </c>
    </row>
    <row r="28" spans="2:7" ht="16.649999999999999" customHeight="1" x14ac:dyDescent="0.25">
      <c r="B28" s="23" t="s">
        <v>157</v>
      </c>
      <c r="C28" s="25">
        <v>6.0000000000000001E-3</v>
      </c>
      <c r="D28" s="28"/>
      <c r="E28" s="25">
        <v>6.3E-3</v>
      </c>
      <c r="F28" s="28"/>
      <c r="G28" s="25">
        <v>7.0000000000000001E-3</v>
      </c>
    </row>
    <row r="29" spans="2:7" ht="16.649999999999999" customHeight="1" x14ac:dyDescent="0.25">
      <c r="B29" s="23" t="s">
        <v>148</v>
      </c>
      <c r="C29" s="26">
        <f>SUM(C26:C28)</f>
        <v>0.18600000000000003</v>
      </c>
      <c r="D29" s="28"/>
      <c r="E29" s="26">
        <f>SUM(E26:E28)</f>
        <v>0.18380000000000002</v>
      </c>
      <c r="F29" s="28"/>
      <c r="G29" s="26">
        <f>SUM(G26:G28)</f>
        <v>0.19700000000000001</v>
      </c>
    </row>
    <row r="30" spans="2:7" ht="16.649999999999999" customHeight="1" x14ac:dyDescent="0.25">
      <c r="B30" s="23" t="s">
        <v>158</v>
      </c>
      <c r="C30" s="25">
        <v>0.30199999999999999</v>
      </c>
      <c r="D30" s="28"/>
      <c r="E30" s="25">
        <v>0.30199999999999999</v>
      </c>
      <c r="F30" s="28"/>
      <c r="G30" s="25">
        <v>0.29899999999999999</v>
      </c>
    </row>
    <row r="31" spans="2:7" ht="16.649999999999999" customHeight="1" x14ac:dyDescent="0.25">
      <c r="B31" s="23" t="s">
        <v>159</v>
      </c>
      <c r="C31" s="26">
        <f>C30+C29</f>
        <v>0.48799999999999999</v>
      </c>
      <c r="D31" s="28"/>
      <c r="E31" s="26">
        <f>E30+E29</f>
        <v>0.48580000000000001</v>
      </c>
      <c r="F31" s="28"/>
      <c r="G31" s="26">
        <f>G30+G29</f>
        <v>0.496</v>
      </c>
    </row>
    <row r="32" spans="2:7" ht="16.649999999999999" customHeight="1" x14ac:dyDescent="0.25">
      <c r="B32" s="22" t="s">
        <v>160</v>
      </c>
      <c r="C32" s="28"/>
      <c r="D32" s="28"/>
      <c r="E32" s="28"/>
      <c r="F32" s="28"/>
      <c r="G32" s="28"/>
    </row>
    <row r="33" spans="1:7" ht="16.649999999999999" customHeight="1" x14ac:dyDescent="0.25">
      <c r="B33" s="23" t="s">
        <v>161</v>
      </c>
      <c r="C33" s="58">
        <v>1021963</v>
      </c>
      <c r="D33" s="28"/>
      <c r="E33" s="46">
        <v>625833</v>
      </c>
      <c r="F33" s="28"/>
      <c r="G33" s="46">
        <v>574195</v>
      </c>
    </row>
    <row r="34" spans="1:7" ht="16.649999999999999" customHeight="1" x14ac:dyDescent="0.25">
      <c r="B34" s="23" t="s">
        <v>162</v>
      </c>
      <c r="C34" s="47">
        <v>6.4</v>
      </c>
      <c r="D34" s="28"/>
      <c r="E34" s="48">
        <v>4.5</v>
      </c>
      <c r="F34" s="28"/>
      <c r="G34" s="47">
        <v>5.0999999999999996</v>
      </c>
    </row>
    <row r="35" spans="1:7" ht="16.649999999999999" customHeight="1" x14ac:dyDescent="0.25">
      <c r="B35" s="23" t="s">
        <v>163</v>
      </c>
      <c r="C35" s="24">
        <v>0.74519999999999997</v>
      </c>
      <c r="D35" s="28"/>
      <c r="E35" s="24">
        <v>0.73880000000000001</v>
      </c>
      <c r="F35" s="28"/>
      <c r="G35" s="24">
        <v>0.66800000000000004</v>
      </c>
    </row>
    <row r="36" spans="1:7" ht="16.649999999999999" customHeight="1" x14ac:dyDescent="0.25">
      <c r="C36" s="28"/>
      <c r="D36" s="28"/>
      <c r="E36" s="28"/>
      <c r="F36" s="28"/>
      <c r="G36" s="28"/>
    </row>
    <row r="37" spans="1:7" ht="16.649999999999999" customHeight="1" x14ac:dyDescent="0.25">
      <c r="B37" s="21" t="s">
        <v>164</v>
      </c>
      <c r="C37" s="28"/>
      <c r="D37" s="28"/>
      <c r="E37" s="28"/>
      <c r="F37" s="28"/>
      <c r="G37" s="28"/>
    </row>
    <row r="38" spans="1:7" ht="16.649999999999999" customHeight="1" x14ac:dyDescent="0.25">
      <c r="B38" s="22" t="s">
        <v>165</v>
      </c>
      <c r="C38" s="28"/>
      <c r="D38" s="28"/>
      <c r="E38" s="28"/>
      <c r="F38" s="28"/>
      <c r="G38" s="28"/>
    </row>
    <row r="39" spans="1:7" ht="16.649999999999999" customHeight="1" x14ac:dyDescent="0.25">
      <c r="B39" s="23" t="s">
        <v>166</v>
      </c>
      <c r="C39" s="40">
        <v>2067</v>
      </c>
      <c r="D39" s="28"/>
      <c r="E39" s="40">
        <v>1796</v>
      </c>
      <c r="F39" s="28"/>
      <c r="G39" s="40">
        <v>2715</v>
      </c>
    </row>
    <row r="40" spans="1:7" ht="16.649999999999999" customHeight="1" x14ac:dyDescent="0.25">
      <c r="B40" s="23" t="s">
        <v>167</v>
      </c>
      <c r="C40" s="58">
        <v>115137</v>
      </c>
      <c r="D40" s="28"/>
      <c r="E40" s="46">
        <v>105434</v>
      </c>
      <c r="F40" s="28"/>
      <c r="G40" s="46">
        <v>116262</v>
      </c>
    </row>
    <row r="41" spans="1:7" ht="16.649999999999999" customHeight="1" x14ac:dyDescent="0.25">
      <c r="B41" s="22" t="s">
        <v>168</v>
      </c>
      <c r="C41" s="28"/>
      <c r="D41" s="28"/>
      <c r="E41" s="28"/>
      <c r="F41" s="28"/>
      <c r="G41" s="28"/>
    </row>
    <row r="42" spans="1:7" ht="16.649999999999999" customHeight="1" x14ac:dyDescent="0.25">
      <c r="B42" s="23" t="s">
        <v>169</v>
      </c>
      <c r="C42" s="46">
        <v>292</v>
      </c>
      <c r="D42" s="28"/>
      <c r="E42" s="46">
        <v>229</v>
      </c>
      <c r="F42" s="28"/>
      <c r="G42" s="46">
        <v>250</v>
      </c>
    </row>
    <row r="43" spans="1:7" ht="16.649999999999999" customHeight="1" x14ac:dyDescent="0.25">
      <c r="C43" s="28"/>
      <c r="D43" s="28"/>
      <c r="E43" s="28"/>
      <c r="F43" s="28"/>
      <c r="G43" s="28"/>
    </row>
    <row r="44" spans="1:7" ht="16.649999999999999" customHeight="1" x14ac:dyDescent="0.25">
      <c r="A44" s="120" t="s">
        <v>10</v>
      </c>
      <c r="B44" s="96"/>
      <c r="C44" s="28"/>
      <c r="D44" s="28"/>
      <c r="E44" s="28"/>
      <c r="F44" s="28"/>
      <c r="G44" s="28"/>
    </row>
    <row r="45" spans="1:7" ht="16.649999999999999" customHeight="1" x14ac:dyDescent="0.25">
      <c r="B45" s="22" t="s">
        <v>170</v>
      </c>
      <c r="C45" s="28"/>
      <c r="D45" s="28"/>
      <c r="E45" s="28"/>
      <c r="F45" s="28"/>
      <c r="G45" s="28"/>
    </row>
    <row r="46" spans="1:7" ht="16.649999999999999" customHeight="1" x14ac:dyDescent="0.25">
      <c r="B46" s="23" t="s">
        <v>171</v>
      </c>
      <c r="C46" s="46">
        <v>27</v>
      </c>
      <c r="D46" s="28"/>
      <c r="E46" s="46">
        <v>50</v>
      </c>
      <c r="F46" s="28"/>
      <c r="G46" s="46">
        <v>37</v>
      </c>
    </row>
    <row r="47" spans="1:7" ht="16.649999999999999" customHeight="1" x14ac:dyDescent="0.25">
      <c r="B47" s="23" t="s">
        <v>172</v>
      </c>
      <c r="C47" s="46">
        <v>7</v>
      </c>
      <c r="D47" s="28"/>
      <c r="E47" s="46">
        <v>12</v>
      </c>
      <c r="F47" s="28"/>
      <c r="G47" s="46">
        <v>4</v>
      </c>
    </row>
    <row r="48" spans="1:7" ht="16.649999999999999" customHeight="1" x14ac:dyDescent="0.25">
      <c r="B48" s="22" t="s">
        <v>173</v>
      </c>
      <c r="C48" s="28"/>
      <c r="D48" s="28"/>
      <c r="E48" s="28"/>
      <c r="F48" s="28"/>
      <c r="G48" s="28"/>
    </row>
    <row r="49" spans="1:7" ht="16.649999999999999" customHeight="1" x14ac:dyDescent="0.25">
      <c r="B49" s="23" t="s">
        <v>174</v>
      </c>
      <c r="C49" s="46">
        <v>56</v>
      </c>
      <c r="D49" s="28"/>
      <c r="E49" s="46">
        <v>107</v>
      </c>
      <c r="F49" s="28"/>
      <c r="G49" s="46">
        <v>59</v>
      </c>
    </row>
    <row r="50" spans="1:7" ht="16.649999999999999" customHeight="1" x14ac:dyDescent="0.25">
      <c r="B50" s="23" t="s">
        <v>175</v>
      </c>
      <c r="C50" s="46">
        <v>9</v>
      </c>
      <c r="D50" s="28"/>
      <c r="E50" s="46">
        <v>17</v>
      </c>
      <c r="F50" s="28"/>
      <c r="G50" s="46">
        <v>9</v>
      </c>
    </row>
    <row r="51" spans="1:7" ht="16.649999999999999" customHeight="1" x14ac:dyDescent="0.25">
      <c r="B51" s="22" t="s">
        <v>176</v>
      </c>
      <c r="C51" s="28"/>
      <c r="D51" s="28"/>
      <c r="E51" s="28"/>
      <c r="F51" s="28"/>
      <c r="G51" s="28"/>
    </row>
    <row r="52" spans="1:7" ht="16.649999999999999" customHeight="1" x14ac:dyDescent="0.25">
      <c r="B52" s="23" t="s">
        <v>177</v>
      </c>
      <c r="C52" s="46">
        <v>3146</v>
      </c>
      <c r="D52" s="28"/>
      <c r="E52" s="46">
        <v>3140</v>
      </c>
      <c r="F52" s="28"/>
      <c r="G52" s="46">
        <v>3059</v>
      </c>
    </row>
    <row r="53" spans="1:7" ht="16.649999999999999" customHeight="1" x14ac:dyDescent="0.25">
      <c r="B53" s="23" t="s">
        <v>178</v>
      </c>
      <c r="C53" s="46">
        <v>1039</v>
      </c>
      <c r="D53" s="28"/>
      <c r="E53" s="46">
        <v>1040</v>
      </c>
      <c r="F53" s="28"/>
      <c r="G53" s="46">
        <v>1018</v>
      </c>
    </row>
    <row r="54" spans="1:7" ht="16.649999999999999" customHeight="1" x14ac:dyDescent="0.25">
      <c r="C54" s="28"/>
      <c r="D54" s="28"/>
      <c r="E54" s="28"/>
      <c r="F54" s="28"/>
      <c r="G54" s="28"/>
    </row>
    <row r="55" spans="1:7" ht="16.649999999999999" customHeight="1" x14ac:dyDescent="0.25">
      <c r="A55" s="120" t="s">
        <v>11</v>
      </c>
      <c r="B55" s="96"/>
      <c r="C55" s="28"/>
      <c r="D55" s="28"/>
      <c r="E55" s="28"/>
      <c r="F55" s="28"/>
      <c r="G55" s="28"/>
    </row>
    <row r="56" spans="1:7" ht="16.649999999999999" customHeight="1" x14ac:dyDescent="0.25">
      <c r="B56" s="23" t="s">
        <v>179</v>
      </c>
      <c r="C56" s="46">
        <v>325</v>
      </c>
      <c r="D56" s="28"/>
      <c r="E56" s="46">
        <v>332</v>
      </c>
      <c r="F56" s="28"/>
      <c r="G56" s="46">
        <v>346</v>
      </c>
    </row>
    <row r="57" spans="1:7" ht="16.649999999999999" customHeight="1" x14ac:dyDescent="0.25">
      <c r="B57" s="23" t="s">
        <v>180</v>
      </c>
      <c r="C57" s="40">
        <v>206</v>
      </c>
      <c r="D57" s="28"/>
      <c r="E57" s="40">
        <v>233</v>
      </c>
      <c r="F57" s="28"/>
      <c r="G57" s="40">
        <v>196</v>
      </c>
    </row>
    <row r="58" spans="1:7" ht="16.649999999999999" customHeight="1" x14ac:dyDescent="0.25">
      <c r="C58" s="28"/>
      <c r="D58" s="28"/>
      <c r="E58" s="28"/>
      <c r="F58" s="28"/>
      <c r="G58" s="28"/>
    </row>
    <row r="59" spans="1:7" ht="16.649999999999999" customHeight="1" x14ac:dyDescent="0.25">
      <c r="A59" s="120" t="s">
        <v>12</v>
      </c>
      <c r="B59" s="96"/>
      <c r="C59" s="28"/>
      <c r="D59" s="28"/>
      <c r="E59" s="28"/>
      <c r="F59" s="28"/>
      <c r="G59" s="28"/>
    </row>
    <row r="60" spans="1:7" ht="16.649999999999999" customHeight="1" x14ac:dyDescent="0.25">
      <c r="B60" s="23" t="s">
        <v>181</v>
      </c>
      <c r="C60" s="61">
        <v>80</v>
      </c>
      <c r="D60" s="28"/>
      <c r="E60" s="40">
        <v>204</v>
      </c>
      <c r="F60" s="28"/>
      <c r="G60" s="40">
        <v>54</v>
      </c>
    </row>
    <row r="61" spans="1:7" ht="16.649999999999999" customHeight="1" x14ac:dyDescent="0.25">
      <c r="B61" s="23" t="s">
        <v>182</v>
      </c>
      <c r="C61" s="61">
        <v>257</v>
      </c>
      <c r="D61" s="28"/>
      <c r="E61" s="40">
        <v>260</v>
      </c>
      <c r="F61" s="28"/>
      <c r="G61" s="40">
        <v>236.4</v>
      </c>
    </row>
    <row r="62" spans="1:7" ht="16.649999999999999" customHeight="1" x14ac:dyDescent="0.25"/>
    <row r="63" spans="1:7" ht="14.4" customHeight="1" x14ac:dyDescent="0.25">
      <c r="B63" s="119" t="s">
        <v>183</v>
      </c>
      <c r="C63" s="96"/>
      <c r="D63" s="96"/>
      <c r="E63" s="96"/>
      <c r="F63" s="96"/>
      <c r="G63" s="96"/>
    </row>
    <row r="64" spans="1:7" ht="14.4" customHeight="1" x14ac:dyDescent="0.25">
      <c r="B64" s="118" t="s">
        <v>212</v>
      </c>
      <c r="C64" s="105"/>
      <c r="D64" s="105"/>
      <c r="E64" s="105"/>
      <c r="F64" s="105"/>
      <c r="G64" s="105"/>
    </row>
    <row r="65" spans="2:7" ht="14.4" customHeight="1" x14ac:dyDescent="0.25">
      <c r="B65" s="119" t="s">
        <v>184</v>
      </c>
      <c r="C65" s="96"/>
      <c r="D65" s="96"/>
      <c r="E65" s="96"/>
      <c r="F65" s="96"/>
      <c r="G65" s="96"/>
    </row>
    <row r="66" spans="2:7" ht="14.4" customHeight="1" x14ac:dyDescent="0.25">
      <c r="B66" s="119" t="s">
        <v>185</v>
      </c>
      <c r="C66" s="96"/>
      <c r="D66" s="96"/>
      <c r="E66" s="96"/>
      <c r="F66" s="96"/>
      <c r="G66" s="96"/>
    </row>
    <row r="67" spans="2:7" ht="14.4" customHeight="1" x14ac:dyDescent="0.25">
      <c r="B67" s="119" t="s">
        <v>186</v>
      </c>
      <c r="C67" s="96"/>
      <c r="D67" s="96"/>
      <c r="E67" s="96"/>
      <c r="F67" s="96"/>
      <c r="G67" s="96"/>
    </row>
    <row r="68" spans="2:7" ht="14.4" customHeight="1" x14ac:dyDescent="0.25">
      <c r="B68" s="119" t="s">
        <v>202</v>
      </c>
      <c r="C68" s="96"/>
      <c r="D68" s="96"/>
      <c r="E68" s="96"/>
      <c r="F68" s="96"/>
      <c r="G68" s="96"/>
    </row>
    <row r="69" spans="2:7" ht="14.4" customHeight="1" x14ac:dyDescent="0.25">
      <c r="B69" s="119" t="s">
        <v>187</v>
      </c>
      <c r="C69" s="96"/>
      <c r="D69" s="96"/>
      <c r="E69" s="96"/>
      <c r="F69" s="96"/>
      <c r="G69" s="96"/>
    </row>
    <row r="70" spans="2:7" ht="14.4" customHeight="1" x14ac:dyDescent="0.25">
      <c r="B70" s="118" t="s">
        <v>188</v>
      </c>
      <c r="C70" s="105"/>
      <c r="D70" s="105"/>
      <c r="E70" s="105"/>
      <c r="F70" s="105"/>
      <c r="G70" s="105"/>
    </row>
    <row r="71" spans="2:7" ht="43.95" customHeight="1" x14ac:dyDescent="0.25">
      <c r="B71" s="118" t="s">
        <v>189</v>
      </c>
      <c r="C71" s="105"/>
      <c r="D71" s="105"/>
      <c r="E71" s="105"/>
      <c r="F71" s="105"/>
      <c r="G71" s="105"/>
    </row>
    <row r="72" spans="2:7" ht="16.649999999999999" customHeight="1" x14ac:dyDescent="0.25"/>
    <row r="73" spans="2:7" ht="16.649999999999999" customHeight="1" x14ac:dyDescent="0.25"/>
    <row r="74" spans="2:7" ht="16.649999999999999" customHeight="1" x14ac:dyDescent="0.25"/>
    <row r="75" spans="2:7" ht="16.649999999999999" customHeight="1" x14ac:dyDescent="0.25"/>
    <row r="76" spans="2:7" ht="16.649999999999999" customHeight="1" x14ac:dyDescent="0.25"/>
    <row r="77" spans="2:7" ht="16.649999999999999" customHeight="1" x14ac:dyDescent="0.25"/>
    <row r="78" spans="2:7" ht="16.649999999999999" customHeight="1" x14ac:dyDescent="0.25"/>
    <row r="79" spans="2:7" ht="16.649999999999999" customHeight="1" x14ac:dyDescent="0.25"/>
    <row r="80" spans="2:7" ht="16.649999999999999" customHeight="1" x14ac:dyDescent="0.25"/>
    <row r="81" ht="16.649999999999999" customHeight="1" x14ac:dyDescent="0.25"/>
    <row r="82" ht="16.649999999999999" customHeight="1" x14ac:dyDescent="0.25"/>
    <row r="83" ht="16.649999999999999" customHeight="1" x14ac:dyDescent="0.25"/>
    <row r="84" ht="16.649999999999999" customHeight="1" x14ac:dyDescent="0.25"/>
    <row r="85" ht="16.649999999999999" customHeight="1" x14ac:dyDescent="0.25"/>
    <row r="86" ht="16.649999999999999" customHeight="1" x14ac:dyDescent="0.25"/>
    <row r="87" ht="16.649999999999999" customHeight="1" x14ac:dyDescent="0.25"/>
    <row r="88" ht="16.649999999999999" customHeight="1" x14ac:dyDescent="0.25"/>
    <row r="89" ht="16.649999999999999" customHeight="1" x14ac:dyDescent="0.25"/>
    <row r="90" ht="16.649999999999999" customHeight="1" x14ac:dyDescent="0.25"/>
  </sheetData>
  <mergeCells count="19">
    <mergeCell ref="A1:G1"/>
    <mergeCell ref="A2:G2"/>
    <mergeCell ref="A3:G3"/>
    <mergeCell ref="A8:B8"/>
    <mergeCell ref="C5:G5"/>
    <mergeCell ref="H3:N3"/>
    <mergeCell ref="H2:N2"/>
    <mergeCell ref="A44:B44"/>
    <mergeCell ref="A55:B55"/>
    <mergeCell ref="A59:B59"/>
    <mergeCell ref="B71:G71"/>
    <mergeCell ref="B70:G70"/>
    <mergeCell ref="B69:G69"/>
    <mergeCell ref="B63:G63"/>
    <mergeCell ref="B64:G64"/>
    <mergeCell ref="B68:G68"/>
    <mergeCell ref="B67:G67"/>
    <mergeCell ref="B66:G66"/>
    <mergeCell ref="B65:G65"/>
  </mergeCells>
  <pageMargins left="0.75" right="0.75" top="1" bottom="1" header="0.5" footer="0.5"/>
  <pageSetup scale="57" orientation="portrait" horizontalDpi="4294967293"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2</vt:i4>
      </vt:variant>
    </vt:vector>
  </HeadingPairs>
  <TitlesOfParts>
    <vt:vector size="9" baseType="lpstr">
      <vt:lpstr>Income Statement</vt:lpstr>
      <vt:lpstr>Detailed Revenue</vt:lpstr>
      <vt:lpstr>Balance Sheet</vt:lpstr>
      <vt:lpstr>Non-GAAP Net Inc</vt:lpstr>
      <vt:lpstr>Non-GAAP Op Inc</vt:lpstr>
      <vt:lpstr>Non-GAAP Op Exp</vt:lpstr>
      <vt:lpstr>Operating Stats</vt:lpstr>
      <vt:lpstr>'Non-GAAP Net Inc'!Print_Area</vt:lpstr>
      <vt:lpstr>'Operating Stats'!Print_Area</vt:lpstr>
    </vt:vector>
  </TitlesOfParts>
  <Company>Workiva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Workiva</dc:creator>
  <cp:keywords>wDesk</cp:keywords>
  <cp:lastModifiedBy>Gregory Pelosi</cp:lastModifiedBy>
  <cp:revision>2</cp:revision>
  <cp:lastPrinted>2020-04-21T23:21:04Z</cp:lastPrinted>
  <dcterms:created xsi:type="dcterms:W3CDTF">2020-04-14T10:28:46Z</dcterms:created>
  <dcterms:modified xsi:type="dcterms:W3CDTF">2020-04-21T23:55:48Z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